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ясли" sheetId="1" r:id="rId1"/>
    <sheet name="сад" sheetId="2" r:id="rId2"/>
  </sheets>
  <calcPr calcId="125725"/>
</workbook>
</file>

<file path=xl/calcChain.xml><?xml version="1.0" encoding="utf-8"?>
<calcChain xmlns="http://schemas.openxmlformats.org/spreadsheetml/2006/main">
  <c r="E718" i="2"/>
  <c r="M711"/>
  <c r="K711"/>
  <c r="I711"/>
  <c r="G711"/>
  <c r="E711"/>
  <c r="C711"/>
  <c r="C679" i="1"/>
  <c r="E669"/>
  <c r="G669"/>
  <c r="I669"/>
  <c r="K669"/>
  <c r="M669"/>
  <c r="C669"/>
  <c r="C640"/>
  <c r="E648"/>
  <c r="G648"/>
  <c r="I648"/>
  <c r="K648"/>
  <c r="M648"/>
  <c r="C648"/>
  <c r="E643"/>
  <c r="G643"/>
  <c r="I643"/>
  <c r="K643"/>
  <c r="M643"/>
  <c r="C643"/>
  <c r="E673"/>
  <c r="G673"/>
  <c r="I673"/>
  <c r="K673"/>
  <c r="M673"/>
  <c r="C673"/>
  <c r="M799" i="2"/>
  <c r="K799"/>
  <c r="I799"/>
  <c r="G799"/>
  <c r="E799"/>
  <c r="C799"/>
  <c r="M792"/>
  <c r="K792"/>
  <c r="I792"/>
  <c r="G792"/>
  <c r="E792"/>
  <c r="C792"/>
  <c r="M788"/>
  <c r="K788"/>
  <c r="I788"/>
  <c r="G788"/>
  <c r="E788"/>
  <c r="M778"/>
  <c r="K778"/>
  <c r="I778"/>
  <c r="G778"/>
  <c r="E778"/>
  <c r="M760"/>
  <c r="K760"/>
  <c r="I760"/>
  <c r="G760"/>
  <c r="E760"/>
  <c r="C760"/>
  <c r="M754"/>
  <c r="K754"/>
  <c r="I754"/>
  <c r="G754"/>
  <c r="E754"/>
  <c r="C754"/>
  <c r="M749"/>
  <c r="K749"/>
  <c r="I749"/>
  <c r="G749"/>
  <c r="E749"/>
  <c r="C749"/>
  <c r="M738"/>
  <c r="M761" s="1"/>
  <c r="K738"/>
  <c r="K761" s="1"/>
  <c r="I738"/>
  <c r="G738"/>
  <c r="E738"/>
  <c r="E761" s="1"/>
  <c r="M718"/>
  <c r="K718"/>
  <c r="I718"/>
  <c r="G718"/>
  <c r="C718"/>
  <c r="M697"/>
  <c r="K697"/>
  <c r="K719" s="1"/>
  <c r="I697"/>
  <c r="G697"/>
  <c r="E697"/>
  <c r="M679"/>
  <c r="K679"/>
  <c r="I679"/>
  <c r="G679"/>
  <c r="E679"/>
  <c r="C679"/>
  <c r="M673"/>
  <c r="K673"/>
  <c r="I673"/>
  <c r="G673"/>
  <c r="E673"/>
  <c r="C673"/>
  <c r="M668"/>
  <c r="K668"/>
  <c r="I668"/>
  <c r="G668"/>
  <c r="E668"/>
  <c r="C668"/>
  <c r="M658"/>
  <c r="K658"/>
  <c r="I658"/>
  <c r="I680" s="1"/>
  <c r="G658"/>
  <c r="G680" s="1"/>
  <c r="E658"/>
  <c r="M636"/>
  <c r="K636"/>
  <c r="I636"/>
  <c r="G636"/>
  <c r="E636"/>
  <c r="C636"/>
  <c r="M629"/>
  <c r="K629"/>
  <c r="I629"/>
  <c r="G629"/>
  <c r="E629"/>
  <c r="C629"/>
  <c r="M625"/>
  <c r="K625"/>
  <c r="I625"/>
  <c r="G625"/>
  <c r="E625"/>
  <c r="C625"/>
  <c r="M616"/>
  <c r="M637" s="1"/>
  <c r="K616"/>
  <c r="I616"/>
  <c r="G616"/>
  <c r="E616"/>
  <c r="E637" s="1"/>
  <c r="M596"/>
  <c r="K596"/>
  <c r="I596"/>
  <c r="G596"/>
  <c r="E596"/>
  <c r="C596"/>
  <c r="M589"/>
  <c r="K589"/>
  <c r="I589"/>
  <c r="G589"/>
  <c r="E589"/>
  <c r="C589"/>
  <c r="M585"/>
  <c r="K585"/>
  <c r="I585"/>
  <c r="G585"/>
  <c r="E585"/>
  <c r="C585"/>
  <c r="M575"/>
  <c r="K575"/>
  <c r="I575"/>
  <c r="G575"/>
  <c r="G597" s="1"/>
  <c r="E575"/>
  <c r="M557"/>
  <c r="K557"/>
  <c r="I557"/>
  <c r="G557"/>
  <c r="E557"/>
  <c r="C557"/>
  <c r="M551"/>
  <c r="K551"/>
  <c r="I551"/>
  <c r="G551"/>
  <c r="E551"/>
  <c r="C551"/>
  <c r="M546"/>
  <c r="K546"/>
  <c r="I546"/>
  <c r="G546"/>
  <c r="E546"/>
  <c r="C546"/>
  <c r="M536"/>
  <c r="M558" s="1"/>
  <c r="K536"/>
  <c r="K558" s="1"/>
  <c r="I536"/>
  <c r="I558" s="1"/>
  <c r="G536"/>
  <c r="G558" s="1"/>
  <c r="E536"/>
  <c r="E558" s="1"/>
  <c r="M515"/>
  <c r="K515"/>
  <c r="I515"/>
  <c r="G515"/>
  <c r="E515"/>
  <c r="C515"/>
  <c r="M508"/>
  <c r="K508"/>
  <c r="I508"/>
  <c r="G508"/>
  <c r="E508"/>
  <c r="C508"/>
  <c r="M504"/>
  <c r="K504"/>
  <c r="I504"/>
  <c r="G504"/>
  <c r="E504"/>
  <c r="C504"/>
  <c r="M495"/>
  <c r="K495"/>
  <c r="K516" s="1"/>
  <c r="I495"/>
  <c r="I516" s="1"/>
  <c r="G495"/>
  <c r="G516" s="1"/>
  <c r="E495"/>
  <c r="M478"/>
  <c r="K478"/>
  <c r="I478"/>
  <c r="G478"/>
  <c r="E478"/>
  <c r="C478"/>
  <c r="M471"/>
  <c r="K471"/>
  <c r="G471"/>
  <c r="E471"/>
  <c r="C471"/>
  <c r="M466"/>
  <c r="K466"/>
  <c r="I466"/>
  <c r="G466"/>
  <c r="E466"/>
  <c r="C466"/>
  <c r="M455"/>
  <c r="M479" s="1"/>
  <c r="K455"/>
  <c r="I455"/>
  <c r="G455"/>
  <c r="G479" s="1"/>
  <c r="E455"/>
  <c r="E479" s="1"/>
  <c r="M435"/>
  <c r="K435"/>
  <c r="I435"/>
  <c r="G435"/>
  <c r="E435"/>
  <c r="C435"/>
  <c r="M429"/>
  <c r="K429"/>
  <c r="I429"/>
  <c r="G429"/>
  <c r="E429"/>
  <c r="C429"/>
  <c r="M425"/>
  <c r="K425"/>
  <c r="I425"/>
  <c r="G425"/>
  <c r="E425"/>
  <c r="C425"/>
  <c r="M415"/>
  <c r="M436" s="1"/>
  <c r="K415"/>
  <c r="I415"/>
  <c r="I436" s="1"/>
  <c r="E415"/>
  <c r="E436" s="1"/>
  <c r="M394"/>
  <c r="K394"/>
  <c r="I394"/>
  <c r="G394"/>
  <c r="E394"/>
  <c r="C394"/>
  <c r="M387"/>
  <c r="K387"/>
  <c r="I387"/>
  <c r="G387"/>
  <c r="E387"/>
  <c r="C387"/>
  <c r="M383"/>
  <c r="K383"/>
  <c r="I383"/>
  <c r="G383"/>
  <c r="E383"/>
  <c r="C383"/>
  <c r="M374"/>
  <c r="M395" s="1"/>
  <c r="K374"/>
  <c r="K395" s="1"/>
  <c r="I374"/>
  <c r="G374"/>
  <c r="G395" s="1"/>
  <c r="E374"/>
  <c r="E395" s="1"/>
  <c r="M356"/>
  <c r="K356"/>
  <c r="I356"/>
  <c r="G356"/>
  <c r="E356"/>
  <c r="C356"/>
  <c r="M349"/>
  <c r="K349"/>
  <c r="I349"/>
  <c r="G349"/>
  <c r="E349"/>
  <c r="C349"/>
  <c r="M344"/>
  <c r="K344"/>
  <c r="I344"/>
  <c r="G344"/>
  <c r="E344"/>
  <c r="C344"/>
  <c r="M334"/>
  <c r="M357" s="1"/>
  <c r="K334"/>
  <c r="K357" s="1"/>
  <c r="I334"/>
  <c r="I357" s="1"/>
  <c r="G334"/>
  <c r="G357" s="1"/>
  <c r="E334"/>
  <c r="E357" s="1"/>
  <c r="C334"/>
  <c r="M313"/>
  <c r="K313"/>
  <c r="I313"/>
  <c r="G313"/>
  <c r="E313"/>
  <c r="C313"/>
  <c r="M306"/>
  <c r="K306"/>
  <c r="I306"/>
  <c r="G306"/>
  <c r="E306"/>
  <c r="C306"/>
  <c r="M302"/>
  <c r="K302"/>
  <c r="I302"/>
  <c r="G302"/>
  <c r="E302"/>
  <c r="C302"/>
  <c r="M293"/>
  <c r="M314" s="1"/>
  <c r="K293"/>
  <c r="K314" s="1"/>
  <c r="I293"/>
  <c r="G293"/>
  <c r="G314" s="1"/>
  <c r="E293"/>
  <c r="E314" s="1"/>
  <c r="M274"/>
  <c r="K274"/>
  <c r="I274"/>
  <c r="G274"/>
  <c r="E274"/>
  <c r="C274"/>
  <c r="M268"/>
  <c r="K268"/>
  <c r="I268"/>
  <c r="G268"/>
  <c r="E268"/>
  <c r="C268"/>
  <c r="M263"/>
  <c r="K263"/>
  <c r="I263"/>
  <c r="G263"/>
  <c r="E263"/>
  <c r="C263"/>
  <c r="M254"/>
  <c r="M275" s="1"/>
  <c r="K254"/>
  <c r="K275" s="1"/>
  <c r="I254"/>
  <c r="I275" s="1"/>
  <c r="G254"/>
  <c r="G275" s="1"/>
  <c r="E254"/>
  <c r="E275" s="1"/>
  <c r="C254"/>
  <c r="M233"/>
  <c r="K233"/>
  <c r="I233"/>
  <c r="G233"/>
  <c r="E233"/>
  <c r="C233"/>
  <c r="M226"/>
  <c r="K226"/>
  <c r="I226"/>
  <c r="G226"/>
  <c r="E226"/>
  <c r="C226"/>
  <c r="M222"/>
  <c r="K222"/>
  <c r="I222"/>
  <c r="G222"/>
  <c r="E222"/>
  <c r="C222"/>
  <c r="M212"/>
  <c r="M234" s="1"/>
  <c r="K212"/>
  <c r="K234" s="1"/>
  <c r="I212"/>
  <c r="I234" s="1"/>
  <c r="G212"/>
  <c r="G234" s="1"/>
  <c r="E212"/>
  <c r="E234" s="1"/>
  <c r="C212"/>
  <c r="M194"/>
  <c r="K194"/>
  <c r="I194"/>
  <c r="G194"/>
  <c r="E194"/>
  <c r="C194"/>
  <c r="M186"/>
  <c r="K186"/>
  <c r="I186"/>
  <c r="G186"/>
  <c r="E186"/>
  <c r="C186"/>
  <c r="M182"/>
  <c r="K182"/>
  <c r="I182"/>
  <c r="G182"/>
  <c r="E182"/>
  <c r="C182"/>
  <c r="M171"/>
  <c r="M195" s="1"/>
  <c r="K171"/>
  <c r="K195" s="1"/>
  <c r="I171"/>
  <c r="I195" s="1"/>
  <c r="G171"/>
  <c r="G195" s="1"/>
  <c r="E171"/>
  <c r="E195" s="1"/>
  <c r="M153"/>
  <c r="K153"/>
  <c r="I153"/>
  <c r="G153"/>
  <c r="E153"/>
  <c r="C153"/>
  <c r="M146"/>
  <c r="K146"/>
  <c r="I146"/>
  <c r="G146"/>
  <c r="E146"/>
  <c r="C146"/>
  <c r="M141"/>
  <c r="K141"/>
  <c r="I141"/>
  <c r="G141"/>
  <c r="E141"/>
  <c r="C141"/>
  <c r="M131"/>
  <c r="M154" s="1"/>
  <c r="K131"/>
  <c r="K154" s="1"/>
  <c r="I131"/>
  <c r="I154" s="1"/>
  <c r="G131"/>
  <c r="G154" s="1"/>
  <c r="E131"/>
  <c r="E154" s="1"/>
  <c r="C131"/>
  <c r="M117"/>
  <c r="K117"/>
  <c r="I117"/>
  <c r="G117"/>
  <c r="E117"/>
  <c r="C117"/>
  <c r="M109"/>
  <c r="K109"/>
  <c r="I109"/>
  <c r="G109"/>
  <c r="E109"/>
  <c r="C109"/>
  <c r="M103"/>
  <c r="K103"/>
  <c r="I103"/>
  <c r="G103"/>
  <c r="E103"/>
  <c r="C103"/>
  <c r="M91"/>
  <c r="M118" s="1"/>
  <c r="K91"/>
  <c r="K118" s="1"/>
  <c r="I91"/>
  <c r="I118" s="1"/>
  <c r="G91"/>
  <c r="G118" s="1"/>
  <c r="E91"/>
  <c r="E118" s="1"/>
  <c r="M72"/>
  <c r="K72"/>
  <c r="I72"/>
  <c r="G72"/>
  <c r="E72"/>
  <c r="C72"/>
  <c r="M66"/>
  <c r="K66"/>
  <c r="I66"/>
  <c r="G66"/>
  <c r="E66"/>
  <c r="C66"/>
  <c r="M61"/>
  <c r="K61"/>
  <c r="I61"/>
  <c r="G61"/>
  <c r="E61"/>
  <c r="C61"/>
  <c r="M50"/>
  <c r="M73" s="1"/>
  <c r="K50"/>
  <c r="K73" s="1"/>
  <c r="I50"/>
  <c r="I73" s="1"/>
  <c r="G50"/>
  <c r="G73" s="1"/>
  <c r="E50"/>
  <c r="E73" s="1"/>
  <c r="C50"/>
  <c r="M31"/>
  <c r="K31"/>
  <c r="I31"/>
  <c r="G31"/>
  <c r="E31"/>
  <c r="C31"/>
  <c r="M24"/>
  <c r="K24"/>
  <c r="I24"/>
  <c r="G24"/>
  <c r="E24"/>
  <c r="C24"/>
  <c r="M20"/>
  <c r="K20"/>
  <c r="I20"/>
  <c r="G20"/>
  <c r="E20"/>
  <c r="C20"/>
  <c r="M9"/>
  <c r="M32" s="1"/>
  <c r="K9"/>
  <c r="K32" s="1"/>
  <c r="I9"/>
  <c r="G9"/>
  <c r="G32" s="1"/>
  <c r="E9"/>
  <c r="E32" s="1"/>
  <c r="C9"/>
  <c r="M754" i="1"/>
  <c r="K754"/>
  <c r="I754"/>
  <c r="G754"/>
  <c r="E754"/>
  <c r="C754"/>
  <c r="M747"/>
  <c r="K747"/>
  <c r="I747"/>
  <c r="G747"/>
  <c r="E747"/>
  <c r="C747"/>
  <c r="M743"/>
  <c r="K743"/>
  <c r="I743"/>
  <c r="G743"/>
  <c r="E743"/>
  <c r="C743"/>
  <c r="M733"/>
  <c r="M755" s="1"/>
  <c r="K733"/>
  <c r="K755" s="1"/>
  <c r="I733"/>
  <c r="G733"/>
  <c r="E733"/>
  <c r="E755" s="1"/>
  <c r="M716"/>
  <c r="K716"/>
  <c r="I716"/>
  <c r="G716"/>
  <c r="E716"/>
  <c r="C716"/>
  <c r="M710"/>
  <c r="K710"/>
  <c r="I710"/>
  <c r="G710"/>
  <c r="E710"/>
  <c r="C710"/>
  <c r="M705"/>
  <c r="K705"/>
  <c r="I705"/>
  <c r="G705"/>
  <c r="E705"/>
  <c r="C705"/>
  <c r="M694"/>
  <c r="K694"/>
  <c r="K717" s="1"/>
  <c r="I694"/>
  <c r="I717" s="1"/>
  <c r="G694"/>
  <c r="E694"/>
  <c r="M679"/>
  <c r="K679"/>
  <c r="I679"/>
  <c r="G679"/>
  <c r="E679"/>
  <c r="M659"/>
  <c r="K659"/>
  <c r="I659"/>
  <c r="G659"/>
  <c r="E659"/>
  <c r="M640"/>
  <c r="K640"/>
  <c r="I640"/>
  <c r="G640"/>
  <c r="E640"/>
  <c r="M630"/>
  <c r="K630"/>
  <c r="I630"/>
  <c r="G630"/>
  <c r="E630"/>
  <c r="M609"/>
  <c r="K609"/>
  <c r="I609"/>
  <c r="G609"/>
  <c r="E609"/>
  <c r="C609"/>
  <c r="M602"/>
  <c r="K602"/>
  <c r="I602"/>
  <c r="G602"/>
  <c r="E602"/>
  <c r="C602"/>
  <c r="M598"/>
  <c r="K598"/>
  <c r="I598"/>
  <c r="G598"/>
  <c r="E598"/>
  <c r="C598"/>
  <c r="M589"/>
  <c r="K589"/>
  <c r="I589"/>
  <c r="G589"/>
  <c r="E589"/>
  <c r="M571"/>
  <c r="K571"/>
  <c r="I571"/>
  <c r="G571"/>
  <c r="E571"/>
  <c r="C571"/>
  <c r="M564"/>
  <c r="K564"/>
  <c r="I564"/>
  <c r="G564"/>
  <c r="E564"/>
  <c r="C564"/>
  <c r="M560"/>
  <c r="K560"/>
  <c r="I560"/>
  <c r="G560"/>
  <c r="E560"/>
  <c r="M550"/>
  <c r="K550"/>
  <c r="I550"/>
  <c r="G550"/>
  <c r="E550"/>
  <c r="M534"/>
  <c r="K534"/>
  <c r="I534"/>
  <c r="G534"/>
  <c r="E534"/>
  <c r="C534"/>
  <c r="M528"/>
  <c r="K528"/>
  <c r="I528"/>
  <c r="G528"/>
  <c r="E528"/>
  <c r="C528"/>
  <c r="M523"/>
  <c r="K523"/>
  <c r="I523"/>
  <c r="G523"/>
  <c r="E523"/>
  <c r="C523"/>
  <c r="M512"/>
  <c r="K512"/>
  <c r="I512"/>
  <c r="G512"/>
  <c r="E512"/>
  <c r="M492"/>
  <c r="K492"/>
  <c r="I492"/>
  <c r="G492"/>
  <c r="E492"/>
  <c r="C492"/>
  <c r="M485"/>
  <c r="K485"/>
  <c r="I485"/>
  <c r="G485"/>
  <c r="E485"/>
  <c r="C485"/>
  <c r="M481"/>
  <c r="K481"/>
  <c r="I481"/>
  <c r="G481"/>
  <c r="E481"/>
  <c r="C481"/>
  <c r="M472"/>
  <c r="K472"/>
  <c r="I472"/>
  <c r="G472"/>
  <c r="E472"/>
  <c r="M455"/>
  <c r="K455"/>
  <c r="I455"/>
  <c r="G455"/>
  <c r="E455"/>
  <c r="C455"/>
  <c r="M449"/>
  <c r="K449"/>
  <c r="I449"/>
  <c r="G449"/>
  <c r="E449"/>
  <c r="C449"/>
  <c r="M444"/>
  <c r="K444"/>
  <c r="I444"/>
  <c r="G444"/>
  <c r="E444"/>
  <c r="C444"/>
  <c r="M433"/>
  <c r="K433"/>
  <c r="I433"/>
  <c r="G433"/>
  <c r="E433"/>
  <c r="M416"/>
  <c r="K416"/>
  <c r="I416"/>
  <c r="G416"/>
  <c r="E416"/>
  <c r="C416"/>
  <c r="M410"/>
  <c r="K410"/>
  <c r="I410"/>
  <c r="G410"/>
  <c r="E410"/>
  <c r="C410"/>
  <c r="M406"/>
  <c r="K406"/>
  <c r="I406"/>
  <c r="G406"/>
  <c r="E406"/>
  <c r="C406"/>
  <c r="M396"/>
  <c r="K396"/>
  <c r="I396"/>
  <c r="G396"/>
  <c r="E396"/>
  <c r="M377"/>
  <c r="K377"/>
  <c r="I377"/>
  <c r="G377"/>
  <c r="E377"/>
  <c r="C377"/>
  <c r="M370"/>
  <c r="K370"/>
  <c r="I370"/>
  <c r="G370"/>
  <c r="E370"/>
  <c r="C370"/>
  <c r="M366"/>
  <c r="K366"/>
  <c r="I366"/>
  <c r="G366"/>
  <c r="E366"/>
  <c r="C366"/>
  <c r="M357"/>
  <c r="K357"/>
  <c r="I357"/>
  <c r="G357"/>
  <c r="E357"/>
  <c r="M342"/>
  <c r="K342"/>
  <c r="I342"/>
  <c r="G342"/>
  <c r="E342"/>
  <c r="C342"/>
  <c r="M335"/>
  <c r="K335"/>
  <c r="I335"/>
  <c r="G335"/>
  <c r="E335"/>
  <c r="C335"/>
  <c r="M330"/>
  <c r="K330"/>
  <c r="I330"/>
  <c r="G330"/>
  <c r="E330"/>
  <c r="C330"/>
  <c r="M319"/>
  <c r="K319"/>
  <c r="I319"/>
  <c r="G319"/>
  <c r="E319"/>
  <c r="C319"/>
  <c r="M301"/>
  <c r="K301"/>
  <c r="I301"/>
  <c r="G301"/>
  <c r="E301"/>
  <c r="C301"/>
  <c r="M294"/>
  <c r="K294"/>
  <c r="I294"/>
  <c r="G294"/>
  <c r="E294"/>
  <c r="C294"/>
  <c r="M290"/>
  <c r="K290"/>
  <c r="I290"/>
  <c r="G290"/>
  <c r="E290"/>
  <c r="C290"/>
  <c r="M280"/>
  <c r="K280"/>
  <c r="I280"/>
  <c r="G280"/>
  <c r="E280"/>
  <c r="C280"/>
  <c r="M264"/>
  <c r="K264"/>
  <c r="I264"/>
  <c r="G264"/>
  <c r="E264"/>
  <c r="C264"/>
  <c r="M258"/>
  <c r="K258"/>
  <c r="I258"/>
  <c r="G258"/>
  <c r="E258"/>
  <c r="C258"/>
  <c r="M253"/>
  <c r="K253"/>
  <c r="I253"/>
  <c r="G253"/>
  <c r="E253"/>
  <c r="C253"/>
  <c r="M243"/>
  <c r="K243"/>
  <c r="I243"/>
  <c r="G243"/>
  <c r="E243"/>
  <c r="C243"/>
  <c r="M224"/>
  <c r="K224"/>
  <c r="I224"/>
  <c r="G224"/>
  <c r="E224"/>
  <c r="C224"/>
  <c r="M217"/>
  <c r="K217"/>
  <c r="I217"/>
  <c r="G217"/>
  <c r="E217"/>
  <c r="C217"/>
  <c r="M213"/>
  <c r="K213"/>
  <c r="I213"/>
  <c r="G213"/>
  <c r="E213"/>
  <c r="C213"/>
  <c r="M202"/>
  <c r="K202"/>
  <c r="I202"/>
  <c r="G202"/>
  <c r="E202"/>
  <c r="C202"/>
  <c r="M186"/>
  <c r="K186"/>
  <c r="I186"/>
  <c r="G186"/>
  <c r="E186"/>
  <c r="C186"/>
  <c r="M178"/>
  <c r="K178"/>
  <c r="I178"/>
  <c r="G178"/>
  <c r="E178"/>
  <c r="C178"/>
  <c r="M174"/>
  <c r="K174"/>
  <c r="I174"/>
  <c r="G174"/>
  <c r="E174"/>
  <c r="C174"/>
  <c r="M163"/>
  <c r="K163"/>
  <c r="I163"/>
  <c r="G163"/>
  <c r="E163"/>
  <c r="M148"/>
  <c r="K148"/>
  <c r="I148"/>
  <c r="G148"/>
  <c r="E148"/>
  <c r="C148"/>
  <c r="M141"/>
  <c r="K141"/>
  <c r="I141"/>
  <c r="G141"/>
  <c r="E141"/>
  <c r="C141"/>
  <c r="M135"/>
  <c r="K135"/>
  <c r="I135"/>
  <c r="G135"/>
  <c r="E135"/>
  <c r="C135"/>
  <c r="M125"/>
  <c r="K125"/>
  <c r="I125"/>
  <c r="I149" s="1"/>
  <c r="G125"/>
  <c r="E125"/>
  <c r="C125"/>
  <c r="M109"/>
  <c r="K109"/>
  <c r="I109"/>
  <c r="G109"/>
  <c r="E109"/>
  <c r="C109"/>
  <c r="M101"/>
  <c r="K101"/>
  <c r="I101"/>
  <c r="G101"/>
  <c r="E101"/>
  <c r="C101"/>
  <c r="M97"/>
  <c r="K97"/>
  <c r="I97"/>
  <c r="G97"/>
  <c r="E97"/>
  <c r="C97"/>
  <c r="M86"/>
  <c r="K86"/>
  <c r="I86"/>
  <c r="G86"/>
  <c r="E86"/>
  <c r="C86"/>
  <c r="M70"/>
  <c r="K70"/>
  <c r="I70"/>
  <c r="G70"/>
  <c r="E70"/>
  <c r="C70"/>
  <c r="M64"/>
  <c r="K64"/>
  <c r="I64"/>
  <c r="G64"/>
  <c r="E64"/>
  <c r="C64"/>
  <c r="M59"/>
  <c r="K59"/>
  <c r="I59"/>
  <c r="G59"/>
  <c r="E59"/>
  <c r="C59"/>
  <c r="M48"/>
  <c r="K48"/>
  <c r="I48"/>
  <c r="I71" s="1"/>
  <c r="G48"/>
  <c r="E48"/>
  <c r="C48"/>
  <c r="M31"/>
  <c r="K31"/>
  <c r="I31"/>
  <c r="G31"/>
  <c r="E31"/>
  <c r="M24"/>
  <c r="K24"/>
  <c r="I24"/>
  <c r="G24"/>
  <c r="E24"/>
  <c r="C24"/>
  <c r="M20"/>
  <c r="K20"/>
  <c r="I20"/>
  <c r="G20"/>
  <c r="E20"/>
  <c r="C20"/>
  <c r="M9"/>
  <c r="K9"/>
  <c r="I9"/>
  <c r="G9"/>
  <c r="E9"/>
  <c r="C9"/>
  <c r="E649" l="1"/>
  <c r="I649"/>
  <c r="G649"/>
  <c r="M649"/>
  <c r="K610"/>
  <c r="K649"/>
  <c r="K225"/>
  <c r="K265"/>
  <c r="K343"/>
  <c r="G417"/>
  <c r="I456"/>
  <c r="E535"/>
  <c r="M535"/>
  <c r="G32"/>
  <c r="G71"/>
  <c r="G110"/>
  <c r="G149"/>
  <c r="I187"/>
  <c r="I265"/>
  <c r="I343"/>
  <c r="E417"/>
  <c r="M417"/>
  <c r="G456"/>
  <c r="I493"/>
  <c r="K535"/>
  <c r="E572"/>
  <c r="M572"/>
  <c r="K680"/>
  <c r="M32"/>
  <c r="I225"/>
  <c r="K32"/>
  <c r="E71"/>
  <c r="M71"/>
  <c r="E110"/>
  <c r="M110"/>
  <c r="E149"/>
  <c r="M149"/>
  <c r="G187"/>
  <c r="G225"/>
  <c r="G265"/>
  <c r="G302"/>
  <c r="G343"/>
  <c r="I378"/>
  <c r="K417"/>
  <c r="E456"/>
  <c r="M456"/>
  <c r="G493"/>
  <c r="I535"/>
  <c r="K572"/>
  <c r="E610"/>
  <c r="I680"/>
  <c r="G717"/>
  <c r="E32"/>
  <c r="I302"/>
  <c r="I32"/>
  <c r="K71"/>
  <c r="K110"/>
  <c r="K149"/>
  <c r="E187"/>
  <c r="M187"/>
  <c r="E265"/>
  <c r="M265"/>
  <c r="E302"/>
  <c r="M302"/>
  <c r="E343"/>
  <c r="M343"/>
  <c r="G378"/>
  <c r="I417"/>
  <c r="K456"/>
  <c r="G535"/>
  <c r="G680"/>
  <c r="E717"/>
  <c r="M717"/>
  <c r="G755"/>
  <c r="K800" i="2"/>
  <c r="E800"/>
  <c r="M800"/>
  <c r="I719"/>
  <c r="K637"/>
  <c r="G637"/>
  <c r="G719"/>
  <c r="I637"/>
  <c r="K680"/>
  <c r="E719"/>
  <c r="M719"/>
  <c r="G761"/>
  <c r="G800"/>
  <c r="E597"/>
  <c r="M597"/>
  <c r="K597"/>
  <c r="I395"/>
  <c r="I314"/>
  <c r="I32"/>
  <c r="I755" i="1"/>
  <c r="E680"/>
  <c r="M680"/>
  <c r="G610"/>
  <c r="M610"/>
  <c r="I610"/>
  <c r="I572"/>
  <c r="G572"/>
  <c r="E493"/>
  <c r="M493"/>
  <c r="K493"/>
  <c r="E378"/>
  <c r="M378"/>
  <c r="K378"/>
  <c r="K302"/>
  <c r="M225"/>
  <c r="E225"/>
  <c r="K187"/>
  <c r="I110"/>
  <c r="K479" i="2"/>
  <c r="I800"/>
  <c r="K436"/>
  <c r="G436"/>
  <c r="I479"/>
  <c r="E516"/>
  <c r="M516"/>
  <c r="I597"/>
  <c r="E680"/>
  <c r="M680"/>
  <c r="I761"/>
  <c r="G801" l="1"/>
  <c r="G802" s="1"/>
  <c r="I756" i="1"/>
  <c r="I757" s="1"/>
  <c r="G756"/>
  <c r="G757" s="1"/>
  <c r="M801" i="2"/>
  <c r="M802" s="1"/>
  <c r="K801"/>
  <c r="K802" s="1"/>
  <c r="E801"/>
  <c r="E802" s="1"/>
  <c r="I801"/>
  <c r="I802" s="1"/>
  <c r="M756" i="1"/>
  <c r="M757" s="1"/>
  <c r="E756"/>
  <c r="E757" s="1"/>
  <c r="K756"/>
  <c r="K757" s="1"/>
  <c r="G803" i="2" l="1"/>
  <c r="G758" i="1"/>
  <c r="E803" i="2"/>
  <c r="I803"/>
  <c r="E758" i="1"/>
  <c r="I758"/>
</calcChain>
</file>

<file path=xl/sharedStrings.xml><?xml version="1.0" encoding="utf-8"?>
<sst xmlns="http://schemas.openxmlformats.org/spreadsheetml/2006/main" count="1853" uniqueCount="440">
  <si>
    <t>Неделя  первая: понедельник</t>
  </si>
  <si>
    <t>Прием пищи</t>
  </si>
  <si>
    <t>Наименование блюд</t>
  </si>
  <si>
    <t>Выход блюда               1,5-3 лет</t>
  </si>
  <si>
    <t>Пищевые вещества (г)</t>
  </si>
  <si>
    <t>Энергетическая ценность (ккал)</t>
  </si>
  <si>
    <t>Витамин С</t>
  </si>
  <si>
    <t>№ рецептуры</t>
  </si>
  <si>
    <t>Б</t>
  </si>
  <si>
    <t>Ж</t>
  </si>
  <si>
    <t>У</t>
  </si>
  <si>
    <t>День 1</t>
  </si>
  <si>
    <t xml:space="preserve">Завтрак </t>
  </si>
  <si>
    <t>Суп молочный с рисовой крупой</t>
  </si>
  <si>
    <t>94</t>
  </si>
  <si>
    <t>Кофейный напиток с молоком</t>
  </si>
  <si>
    <t>Бутерброд с сыром</t>
  </si>
  <si>
    <t>3</t>
  </si>
  <si>
    <t xml:space="preserve">10 часов </t>
  </si>
  <si>
    <t>Обед</t>
  </si>
  <si>
    <t>Салат из отварной свеклы с  маслом</t>
  </si>
  <si>
    <t>33</t>
  </si>
  <si>
    <t>Щи из свежей капусты с картофелем</t>
  </si>
  <si>
    <t>Пюре из овощей</t>
  </si>
  <si>
    <t>330</t>
  </si>
  <si>
    <t>Котлеты рубленные, запеченные с молочным соусом</t>
  </si>
  <si>
    <t>Компот из изюма</t>
  </si>
  <si>
    <t>Хлеб ржаной</t>
  </si>
  <si>
    <t xml:space="preserve">Полдник </t>
  </si>
  <si>
    <t>Кефир</t>
  </si>
  <si>
    <t>Крендель сахарный</t>
  </si>
  <si>
    <t xml:space="preserve">Ужин </t>
  </si>
  <si>
    <t>Картофель, тушенный в соусе</t>
  </si>
  <si>
    <t>133</t>
  </si>
  <si>
    <t>Шницель рыбный натуральный</t>
  </si>
  <si>
    <t>258</t>
  </si>
  <si>
    <t>Чай с лимоном</t>
  </si>
  <si>
    <t>Хлеб пшеничный</t>
  </si>
  <si>
    <t>Итого за 1-ый день:</t>
  </si>
  <si>
    <t>Неделя  первая: вторник</t>
  </si>
  <si>
    <t>Выход блюда               1,5-3  лет</t>
  </si>
  <si>
    <t>День 2</t>
  </si>
  <si>
    <t>Суп молочный с крупой кукурузной</t>
  </si>
  <si>
    <t>Какао с молоком</t>
  </si>
  <si>
    <t>Бутерброды с маслом</t>
  </si>
  <si>
    <t>1</t>
  </si>
  <si>
    <t>Салат из свежих огурцов</t>
  </si>
  <si>
    <t>13</t>
  </si>
  <si>
    <t>Борщ с капустой и картофелем</t>
  </si>
  <si>
    <t>Макароны отварные с маслом</t>
  </si>
  <si>
    <t>Гуляш из отварного мяса</t>
  </si>
  <si>
    <t>Ряженка</t>
  </si>
  <si>
    <t>Вафли</t>
  </si>
  <si>
    <t>359</t>
  </si>
  <si>
    <t>Груши</t>
  </si>
  <si>
    <t xml:space="preserve">Запеканка из творога </t>
  </si>
  <si>
    <t>237</t>
  </si>
  <si>
    <t>Соус молочный сладкий</t>
  </si>
  <si>
    <t>Чай с сахаром</t>
  </si>
  <si>
    <t>Итого за 2-ой день:</t>
  </si>
  <si>
    <t>Неделя  первая: среда</t>
  </si>
  <si>
    <t>Выход блюда               1,5 - 3  лет</t>
  </si>
  <si>
    <t>День 3</t>
  </si>
  <si>
    <t>Бутерброды с джемом</t>
  </si>
  <si>
    <t>2</t>
  </si>
  <si>
    <t>Абрикосы</t>
  </si>
  <si>
    <t>Салат овощной с яблоками</t>
  </si>
  <si>
    <t>18</t>
  </si>
  <si>
    <t>Перец, фаршированный мясом и рисом</t>
  </si>
  <si>
    <t>299</t>
  </si>
  <si>
    <t>Соус томатный</t>
  </si>
  <si>
    <t>348</t>
  </si>
  <si>
    <t>Снежок</t>
  </si>
  <si>
    <t>Булочка домашняя</t>
  </si>
  <si>
    <t>469</t>
  </si>
  <si>
    <t>14</t>
  </si>
  <si>
    <t>Картофель отварной</t>
  </si>
  <si>
    <t>Суфле из рыбы</t>
  </si>
  <si>
    <t>Итого за 3-ий день:</t>
  </si>
  <si>
    <t>Неделя  первая: четверг</t>
  </si>
  <si>
    <t>Выход блюда               1,5 -3  лет</t>
  </si>
  <si>
    <t>День 4</t>
  </si>
  <si>
    <t>Пудинг из творога с яблоками</t>
  </si>
  <si>
    <t>240</t>
  </si>
  <si>
    <t>Салат из свежих помидоров и  огурцов</t>
  </si>
  <si>
    <t>15</t>
  </si>
  <si>
    <t>Суп картофельный с макаронными изделиями</t>
  </si>
  <si>
    <t>Жаркое по-домашнему</t>
  </si>
  <si>
    <t>Компот из сухофруктов</t>
  </si>
  <si>
    <t>Йогурт</t>
  </si>
  <si>
    <t>Печенье</t>
  </si>
  <si>
    <t>Черешня</t>
  </si>
  <si>
    <t>362</t>
  </si>
  <si>
    <t>Помидоры порционные</t>
  </si>
  <si>
    <t>Капуста тушеная</t>
  </si>
  <si>
    <t>Яйцо отварное</t>
  </si>
  <si>
    <t>213</t>
  </si>
  <si>
    <t>Итого за 4-ый день:</t>
  </si>
  <si>
    <t>Неделя  первая: пятница</t>
  </si>
  <si>
    <t>Выход блюда            1,5 -  3  лет</t>
  </si>
  <si>
    <t>День 5</t>
  </si>
  <si>
    <t>Суп молочный с пшеном</t>
  </si>
  <si>
    <t>Нектарины</t>
  </si>
  <si>
    <t xml:space="preserve">Картофельное пюре  </t>
  </si>
  <si>
    <t>Булочка дорожная</t>
  </si>
  <si>
    <t>470</t>
  </si>
  <si>
    <t>Кабачки фаршированные мясом и рисом</t>
  </si>
  <si>
    <t>Итого за 5-ый день:</t>
  </si>
  <si>
    <t>Неделя вторая: понедельник</t>
  </si>
  <si>
    <t>Выход блюда        1,5 - 3 лет</t>
  </si>
  <si>
    <t>День 6</t>
  </si>
  <si>
    <t>Суп  молочный  с  гречневой  крупой</t>
  </si>
  <si>
    <t>Чай  с  молоком</t>
  </si>
  <si>
    <t>Яблоки</t>
  </si>
  <si>
    <t>17</t>
  </si>
  <si>
    <t>Суп   картофельный   с  пшеном</t>
  </si>
  <si>
    <t>80</t>
  </si>
  <si>
    <t>Голубцы  ленивые</t>
  </si>
  <si>
    <t>298</t>
  </si>
  <si>
    <t>Молоко  кипяченое</t>
  </si>
  <si>
    <t>Булочка  российская</t>
  </si>
  <si>
    <t>474</t>
  </si>
  <si>
    <t xml:space="preserve">Котлеты рыбные </t>
  </si>
  <si>
    <t>Макароны отварные  с маслом</t>
  </si>
  <si>
    <t>Итого за 6-ой день:</t>
  </si>
  <si>
    <t>Неделя вторая: вторник</t>
  </si>
  <si>
    <t>Выход блюда             1,5 - 3  лет</t>
  </si>
  <si>
    <t>День 7</t>
  </si>
  <si>
    <t>Суп овощной с мясом со сладким перцем</t>
  </si>
  <si>
    <t>62</t>
  </si>
  <si>
    <t>Запеканка картофельная с печенью</t>
  </si>
  <si>
    <t>291</t>
  </si>
  <si>
    <t xml:space="preserve">Кисель из черной смородины </t>
  </si>
  <si>
    <t>378</t>
  </si>
  <si>
    <t>Зефир</t>
  </si>
  <si>
    <t>Рагу из овощей с кабачками с маслом</t>
  </si>
  <si>
    <t>137</t>
  </si>
  <si>
    <t>Итого за 7-ой день:</t>
  </si>
  <si>
    <t>Неделя  вторая: среда</t>
  </si>
  <si>
    <t>Выход блюда              1,5 - 3 лет</t>
  </si>
  <si>
    <t>День 8</t>
  </si>
  <si>
    <t>Суп молочный с ячневой крупой</t>
  </si>
  <si>
    <t>Огурцы свежие порционные</t>
  </si>
  <si>
    <t>Суп картофельный с мясными фрикадельками</t>
  </si>
  <si>
    <t>Мясо, тушенное с овощами в соусе</t>
  </si>
  <si>
    <t>Ватрушка с яблоками</t>
  </si>
  <si>
    <t>7/12</t>
  </si>
  <si>
    <t>Салат из тушеного перца</t>
  </si>
  <si>
    <t>20</t>
  </si>
  <si>
    <t>Каша вязкая гречневая</t>
  </si>
  <si>
    <t>Итого за 8-ой  день:</t>
  </si>
  <si>
    <t>Неделя вторая: четверг</t>
  </si>
  <si>
    <t>Выход блюда             1,5 - 3 лет</t>
  </si>
  <si>
    <t>День 9</t>
  </si>
  <si>
    <t>Суп молочный  с  овсяными хлопьями</t>
  </si>
  <si>
    <t>Салат летний</t>
  </si>
  <si>
    <t>16</t>
  </si>
  <si>
    <t>Кабачки или баклажаны, фаршированные  мясом и рисом</t>
  </si>
  <si>
    <t>Соус сметанный с томатом и луком</t>
  </si>
  <si>
    <t>357</t>
  </si>
  <si>
    <t>Компот из свежих плодов</t>
  </si>
  <si>
    <t>Пряники</t>
  </si>
  <si>
    <t>Персики</t>
  </si>
  <si>
    <t>Пюре картофельное</t>
  </si>
  <si>
    <t>Пудинг рыбный запеченный</t>
  </si>
  <si>
    <t>269</t>
  </si>
  <si>
    <t>Итого за 9-ый день:</t>
  </si>
  <si>
    <t>Неделя вторая: пятница</t>
  </si>
  <si>
    <t>Выход блюда           1,5 - 3 лет</t>
  </si>
  <si>
    <t>День 10</t>
  </si>
  <si>
    <t xml:space="preserve">Пудинг из творога </t>
  </si>
  <si>
    <t>235</t>
  </si>
  <si>
    <t>Салат из картофеля с зеленым горошком</t>
  </si>
  <si>
    <t>Суп с клецками с мясом</t>
  </si>
  <si>
    <t>Плов из отварного мяса говядины</t>
  </si>
  <si>
    <t>Пирожок с капустой</t>
  </si>
  <si>
    <t>Овощи, тушенные с баклажанами</t>
  </si>
  <si>
    <t>332</t>
  </si>
  <si>
    <t>Яйца  вареные</t>
  </si>
  <si>
    <t>Итого за 10-ый день:</t>
  </si>
  <si>
    <t>Неделя третья: понедельник</t>
  </si>
  <si>
    <t>День 11</t>
  </si>
  <si>
    <t>13/10</t>
  </si>
  <si>
    <t>Батон с джемом</t>
  </si>
  <si>
    <t>20/10</t>
  </si>
  <si>
    <t>6/13</t>
  </si>
  <si>
    <t>Макароны отварные</t>
  </si>
  <si>
    <t>Гуляш из мяса говядины</t>
  </si>
  <si>
    <t>6/10</t>
  </si>
  <si>
    <t>_</t>
  </si>
  <si>
    <t>Рыба, тушенная с овощами</t>
  </si>
  <si>
    <t>4/7</t>
  </si>
  <si>
    <t>10/10</t>
  </si>
  <si>
    <t>Итого за 11-ый день:</t>
  </si>
  <si>
    <t>Неделя третья: вторник</t>
  </si>
  <si>
    <t>День 12</t>
  </si>
  <si>
    <t>Каша  молочная ассорти (пшенично-кукурузная)</t>
  </si>
  <si>
    <t>19/4</t>
  </si>
  <si>
    <t>14/10</t>
  </si>
  <si>
    <t>Батон с маслом</t>
  </si>
  <si>
    <t>20/5</t>
  </si>
  <si>
    <t>1/13</t>
  </si>
  <si>
    <t>Салат из свежих помидоров и огурцов</t>
  </si>
  <si>
    <t>Гарнир овощной сборный</t>
  </si>
  <si>
    <t>36/3</t>
  </si>
  <si>
    <t>Котлеты из мяса говядины паровые</t>
  </si>
  <si>
    <t>14/8</t>
  </si>
  <si>
    <t>Напиток из шиповника</t>
  </si>
  <si>
    <t>15/10</t>
  </si>
  <si>
    <t>Пудинг из творога</t>
  </si>
  <si>
    <t>17/5</t>
  </si>
  <si>
    <t>11/1</t>
  </si>
  <si>
    <t>Итого за 12-ый день:</t>
  </si>
  <si>
    <t>Неделя третья: среда</t>
  </si>
  <si>
    <t>День 13</t>
  </si>
  <si>
    <t>Батон с сыром</t>
  </si>
  <si>
    <t>30/10</t>
  </si>
  <si>
    <t>3/13</t>
  </si>
  <si>
    <t>Виноград</t>
  </si>
  <si>
    <t>Зразы картофельные с мясом говядины</t>
  </si>
  <si>
    <t>19/8</t>
  </si>
  <si>
    <t>Ватрушка со сметаной</t>
  </si>
  <si>
    <t>1/6</t>
  </si>
  <si>
    <t>Итого за 13-ый день:</t>
  </si>
  <si>
    <t>Неделя третья: четверг</t>
  </si>
  <si>
    <t>День 14</t>
  </si>
  <si>
    <t>Каша манная молочная с маслом сливочным</t>
  </si>
  <si>
    <t>5/4</t>
  </si>
  <si>
    <t>20/7</t>
  </si>
  <si>
    <t>Салат из белокочанной капусты с кукурузой, луком и раст. маслом</t>
  </si>
  <si>
    <t>4/1</t>
  </si>
  <si>
    <t>Свекольник со сметаной</t>
  </si>
  <si>
    <t>5/2</t>
  </si>
  <si>
    <t>14/7</t>
  </si>
  <si>
    <t>Каша гречневая рассыпчатая с овощами</t>
  </si>
  <si>
    <t>44/3</t>
  </si>
  <si>
    <t>Напиток лимонный</t>
  </si>
  <si>
    <t>356</t>
  </si>
  <si>
    <t>Запеканка картофельная, фаршированная отварным мясом говядины</t>
  </si>
  <si>
    <t>Икра овощная</t>
  </si>
  <si>
    <t>55</t>
  </si>
  <si>
    <t>Итого за 14-ый день:</t>
  </si>
  <si>
    <t>Неделя третья: пятница</t>
  </si>
  <si>
    <t>День 15</t>
  </si>
  <si>
    <t>Запеканка пшенная с творогом</t>
  </si>
  <si>
    <t>1/5</t>
  </si>
  <si>
    <t>Батон с сливочным маслом</t>
  </si>
  <si>
    <t>45/5</t>
  </si>
  <si>
    <t>Суп-пюре из разных овощей</t>
  </si>
  <si>
    <t>27/2</t>
  </si>
  <si>
    <t>Перец, фаршированный мясом говядины и рисом</t>
  </si>
  <si>
    <t>33/8</t>
  </si>
  <si>
    <t>Молоко кипяченое</t>
  </si>
  <si>
    <t>319</t>
  </si>
  <si>
    <t>Сдоба обыкновенная (булочка)</t>
  </si>
  <si>
    <t>8/12</t>
  </si>
  <si>
    <t>Котлеты картофельные запеченные</t>
  </si>
  <si>
    <t>21/3</t>
  </si>
  <si>
    <t>Огурцы свежие или конс. порционные</t>
  </si>
  <si>
    <t>Итого за 15-ый день:</t>
  </si>
  <si>
    <t>Неделя четвертая: понедельник</t>
  </si>
  <si>
    <t>День 16</t>
  </si>
  <si>
    <t>Каша пшеничная  молочная с  маслом сливочным</t>
  </si>
  <si>
    <t>15/4</t>
  </si>
  <si>
    <t>Чай с молоком</t>
  </si>
  <si>
    <t>12/10</t>
  </si>
  <si>
    <t>19</t>
  </si>
  <si>
    <t>Суп картофельный с бобовыми</t>
  </si>
  <si>
    <t>17/2</t>
  </si>
  <si>
    <t>Рагу из отварного мяса говядины</t>
  </si>
  <si>
    <t>6/8</t>
  </si>
  <si>
    <t>Компот из ягод</t>
  </si>
  <si>
    <t>375</t>
  </si>
  <si>
    <t>Пирог открытый</t>
  </si>
  <si>
    <t>459</t>
  </si>
  <si>
    <t>Винегрет овощной</t>
  </si>
  <si>
    <t>45</t>
  </si>
  <si>
    <t>Биточки рыбные</t>
  </si>
  <si>
    <t>9/7</t>
  </si>
  <si>
    <t>Итого за 16-ый день:</t>
  </si>
  <si>
    <t>Неделя четвертая: вторник</t>
  </si>
  <si>
    <t>День 17</t>
  </si>
  <si>
    <t>Каша пшенная молочная с сл. маслом</t>
  </si>
  <si>
    <t>11/4</t>
  </si>
  <si>
    <t>Суп-пюре из зеленого горошка</t>
  </si>
  <si>
    <t>101</t>
  </si>
  <si>
    <t>Голубцы ленивые</t>
  </si>
  <si>
    <t>Соус сметанный</t>
  </si>
  <si>
    <t>6/11</t>
  </si>
  <si>
    <t>19/5</t>
  </si>
  <si>
    <t>Салат из моркови и яблок с раст. маслом</t>
  </si>
  <si>
    <t>Итого за 17-ый день:</t>
  </si>
  <si>
    <t>Неделя четвертая: среда</t>
  </si>
  <si>
    <t>День 18</t>
  </si>
  <si>
    <t>Борщ с фасолью  со сметаной</t>
  </si>
  <si>
    <t>Картофельное пюре</t>
  </si>
  <si>
    <t xml:space="preserve">Суфле из рыбы </t>
  </si>
  <si>
    <t>Биточки паровые</t>
  </si>
  <si>
    <t>289</t>
  </si>
  <si>
    <t>Итого за 18-ый день:</t>
  </si>
  <si>
    <t>Неделя четвертая: четверг</t>
  </si>
  <si>
    <t>День 19</t>
  </si>
  <si>
    <t>30/15</t>
  </si>
  <si>
    <t>Щи из свежей капусты со сметаной</t>
  </si>
  <si>
    <t>Рис отварной</t>
  </si>
  <si>
    <t>Бефстроганов из отварного мяса говядины</t>
  </si>
  <si>
    <t>8/8</t>
  </si>
  <si>
    <t>Рулет из рыбы</t>
  </si>
  <si>
    <t>16/7</t>
  </si>
  <si>
    <t>Итого за 19-ый день:</t>
  </si>
  <si>
    <t>Неделя четвертая: пятница</t>
  </si>
  <si>
    <t>День 20</t>
  </si>
  <si>
    <t>Хлеб с маслом и яйцом</t>
  </si>
  <si>
    <t>30/5/20</t>
  </si>
  <si>
    <t>Тефтели мясные</t>
  </si>
  <si>
    <t>Соус молочный  сладкий</t>
  </si>
  <si>
    <t>Итого за 20-ый день:</t>
  </si>
  <si>
    <t>Итого за весь период:</t>
  </si>
  <si>
    <t>Среднее значение за период:</t>
  </si>
  <si>
    <t>Содержание белков, жиров, углеводов в меню за период в % от калорийности:</t>
  </si>
  <si>
    <t>Кисель из кураги</t>
  </si>
  <si>
    <t>Выход блюда               3 -7 лет</t>
  </si>
  <si>
    <t>Салат из свежих прмидоров и огурцов</t>
  </si>
  <si>
    <t>Итого за 4-ый  день:</t>
  </si>
  <si>
    <t>Кабачки, фаршированные мясом и рисом</t>
  </si>
  <si>
    <t>Неделя  вторая: понедельник</t>
  </si>
  <si>
    <t>Суп картофельный с пшеном</t>
  </si>
  <si>
    <t>Неделя вторая: среда</t>
  </si>
  <si>
    <t>Итого за 8-ой день:</t>
  </si>
  <si>
    <t>Салат  летний</t>
  </si>
  <si>
    <t xml:space="preserve"> </t>
  </si>
  <si>
    <t>Овощи тушеные с баклажанами</t>
  </si>
  <si>
    <t>20/15</t>
  </si>
  <si>
    <t>Неделя чевертая: понедельник</t>
  </si>
  <si>
    <t>Салат из  огурцов с луком</t>
  </si>
  <si>
    <t>Неделя чевертая: вторник</t>
  </si>
  <si>
    <t>Неделя чевертая: среда</t>
  </si>
  <si>
    <t>1,,59</t>
  </si>
  <si>
    <t>Борщ с фасолью со сметаной</t>
  </si>
  <si>
    <t>Ужин</t>
  </si>
  <si>
    <t>Неделя чевертая: четверг</t>
  </si>
  <si>
    <t xml:space="preserve">Салат из свежих овощей </t>
  </si>
  <si>
    <t>Яйца вареные</t>
  </si>
  <si>
    <t>Сок яблочный</t>
  </si>
  <si>
    <t>Сок мультифруктовый</t>
  </si>
  <si>
    <t>Сок грушевый</t>
  </si>
  <si>
    <t>Сок апельсиновый</t>
  </si>
  <si>
    <t>Сок виноградный</t>
  </si>
  <si>
    <t>Сок вишневый</t>
  </si>
  <si>
    <t>Сок  мультифруктовый</t>
  </si>
  <si>
    <t>Сок черешневый</t>
  </si>
  <si>
    <t>Сок абрикосовый</t>
  </si>
  <si>
    <t>Суфле творожное</t>
  </si>
  <si>
    <t>Мясо, тушеное с овощами в соусе</t>
  </si>
  <si>
    <t>Хачапури с сыром</t>
  </si>
  <si>
    <t>10</t>
  </si>
  <si>
    <t>Каша пшеничная молочная</t>
  </si>
  <si>
    <t>11</t>
  </si>
  <si>
    <t>8</t>
  </si>
  <si>
    <t>Каша молочная с ячневой крупой</t>
  </si>
  <si>
    <t>19\4</t>
  </si>
  <si>
    <t>Каша молочная из пшена и риса "Дружба"</t>
  </si>
  <si>
    <t>Каша манная молочная</t>
  </si>
  <si>
    <t>7</t>
  </si>
  <si>
    <t>Каша пшеничная  молочная</t>
  </si>
  <si>
    <t>5</t>
  </si>
  <si>
    <t>Каша пшенная молочная</t>
  </si>
  <si>
    <t>Каша гречневая молочная</t>
  </si>
  <si>
    <t>Каша молочная из овсяных хлопьев</t>
  </si>
  <si>
    <t>4</t>
  </si>
  <si>
    <t>Каша молочная с кукурузной крупой</t>
  </si>
  <si>
    <t>21</t>
  </si>
  <si>
    <t>9</t>
  </si>
  <si>
    <t>6</t>
  </si>
  <si>
    <t>Компот из чернослива и изюма</t>
  </si>
  <si>
    <t>Кисель из  брусники</t>
  </si>
  <si>
    <t>Напиток из  шиповника</t>
  </si>
  <si>
    <t>23</t>
  </si>
  <si>
    <t>Компот из кураги</t>
  </si>
  <si>
    <t>Кисель из клюквы</t>
  </si>
  <si>
    <t>Кисель из сухофруктов</t>
  </si>
  <si>
    <t xml:space="preserve">Салат из  свеклы </t>
  </si>
  <si>
    <t>Салат из свежих помидоров с репчатым луком</t>
  </si>
  <si>
    <t>28</t>
  </si>
  <si>
    <t>Икра  баклажанная</t>
  </si>
  <si>
    <t>37</t>
  </si>
  <si>
    <t>Салат "Золотистый"</t>
  </si>
  <si>
    <t>32</t>
  </si>
  <si>
    <t>Салат из моркови и яблок</t>
  </si>
  <si>
    <t>Салат из белокочанной капусты и моркови</t>
  </si>
  <si>
    <t>38</t>
  </si>
  <si>
    <t>Икра овощная сборная с раститительным маслом</t>
  </si>
  <si>
    <t>29</t>
  </si>
  <si>
    <t>Салат из свежих помидоров с репчатым  луком</t>
  </si>
  <si>
    <t>Рассольник Ленинградский с мясом со сметаной</t>
  </si>
  <si>
    <t>Борщ  с капустой свежей,с мясом и со сметаной</t>
  </si>
  <si>
    <t>Суп с клецками</t>
  </si>
  <si>
    <t xml:space="preserve">Запеканка картофельная с отварным мясом </t>
  </si>
  <si>
    <t>Салат из огурцов с луком</t>
  </si>
  <si>
    <t>Мясо тушенное с овощами в соусе</t>
  </si>
  <si>
    <t>Сок  вишневый</t>
  </si>
  <si>
    <t>Бигус</t>
  </si>
  <si>
    <t>Икра баклажановая</t>
  </si>
  <si>
    <t xml:space="preserve">Рагу из овощей </t>
  </si>
  <si>
    <t>Борщ с капустой свежей, со сметаной</t>
  </si>
  <si>
    <t xml:space="preserve">Рассольник "Ленинградский"со сметаной </t>
  </si>
  <si>
    <t>Суп фасолевый</t>
  </si>
  <si>
    <t>Тефтели рыбные  тушенные</t>
  </si>
  <si>
    <t>7\12</t>
  </si>
  <si>
    <t>Суп  гороховый</t>
  </si>
  <si>
    <t>Пирожок печеный с капустой</t>
  </si>
  <si>
    <t>Хачапури сыром</t>
  </si>
  <si>
    <t>4\7</t>
  </si>
  <si>
    <t>36\3</t>
  </si>
  <si>
    <t>14\8</t>
  </si>
  <si>
    <t>17\5</t>
  </si>
  <si>
    <t>Суп  рыбный</t>
  </si>
  <si>
    <t>19\8</t>
  </si>
  <si>
    <t>1\5</t>
  </si>
  <si>
    <t>27\2</t>
  </si>
  <si>
    <t xml:space="preserve">Сдоба обыкновенная </t>
  </si>
  <si>
    <t>21\3</t>
  </si>
  <si>
    <t>16\7</t>
  </si>
  <si>
    <t>30/5/40</t>
  </si>
  <si>
    <t>22</t>
  </si>
  <si>
    <t>Булочка  с изюмом</t>
  </si>
  <si>
    <t xml:space="preserve">Салат из свеклы </t>
  </si>
  <si>
    <t xml:space="preserve">Икра  баклажанная </t>
  </si>
  <si>
    <t>Борщ  с  капустой свежей,с мясом и со сметаной</t>
  </si>
  <si>
    <t>Тефтели рыбные тушенные</t>
  </si>
  <si>
    <t>Салат из свежих помидоров с  репчатым луком</t>
  </si>
  <si>
    <t>Салат  "Золотистый"</t>
  </si>
  <si>
    <t>Борщ  с капустой свежей,со сметаной</t>
  </si>
  <si>
    <t xml:space="preserve">Рассольник  "Ленинградский"со сметаной </t>
  </si>
  <si>
    <t>36</t>
  </si>
  <si>
    <t xml:space="preserve">Компот из кураги </t>
  </si>
  <si>
    <t>Икра баклажанная</t>
  </si>
  <si>
    <t>Каша молочная с  кукурузной крупой</t>
  </si>
  <si>
    <t xml:space="preserve">Каша гречневая молочная </t>
  </si>
  <si>
    <t>Кисельиз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</si>
</sst>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1">
    <xf numFmtId="0" fontId="0" fillId="0" borderId="0" xfId="0"/>
    <xf numFmtId="49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vertical="top"/>
    </xf>
    <xf numFmtId="2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3" fillId="0" borderId="13" xfId="0" applyFont="1" applyBorder="1" applyAlignment="1">
      <alignment horizontal="center" vertical="top"/>
    </xf>
    <xf numFmtId="49" fontId="2" fillId="0" borderId="13" xfId="0" applyNumberFormat="1" applyFont="1" applyBorder="1" applyAlignment="1">
      <alignment vertical="top"/>
    </xf>
    <xf numFmtId="0" fontId="2" fillId="0" borderId="13" xfId="0" applyFont="1" applyBorder="1" applyAlignment="1">
      <alignment vertical="top"/>
    </xf>
    <xf numFmtId="49" fontId="2" fillId="0" borderId="13" xfId="0" applyNumberFormat="1" applyFont="1" applyBorder="1" applyAlignment="1">
      <alignment horizontal="center" vertical="top"/>
    </xf>
    <xf numFmtId="49" fontId="2" fillId="0" borderId="14" xfId="0" applyNumberFormat="1" applyFont="1" applyBorder="1" applyAlignment="1">
      <alignment vertical="top"/>
    </xf>
    <xf numFmtId="0" fontId="2" fillId="0" borderId="15" xfId="0" applyFont="1" applyBorder="1" applyAlignment="1">
      <alignment vertical="top"/>
    </xf>
    <xf numFmtId="49" fontId="2" fillId="0" borderId="14" xfId="0" applyNumberFormat="1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top"/>
    </xf>
    <xf numFmtId="0" fontId="2" fillId="0" borderId="13" xfId="0" applyFont="1" applyBorder="1" applyAlignment="1">
      <alignment vertical="top" wrapText="1"/>
    </xf>
    <xf numFmtId="49" fontId="2" fillId="0" borderId="1" xfId="0" applyNumberFormat="1" applyFont="1" applyBorder="1" applyAlignment="1">
      <alignment vertical="top"/>
    </xf>
    <xf numFmtId="2" fontId="2" fillId="0" borderId="1" xfId="0" applyNumberFormat="1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49" fontId="2" fillId="0" borderId="15" xfId="0" applyNumberFormat="1" applyFont="1" applyBorder="1" applyAlignment="1">
      <alignment vertical="top"/>
    </xf>
    <xf numFmtId="49" fontId="2" fillId="0" borderId="7" xfId="0" applyNumberFormat="1" applyFont="1" applyBorder="1" applyAlignment="1">
      <alignment vertical="top"/>
    </xf>
    <xf numFmtId="0" fontId="2" fillId="0" borderId="7" xfId="0" applyFont="1" applyBorder="1" applyAlignment="1">
      <alignment vertical="top"/>
    </xf>
    <xf numFmtId="49" fontId="2" fillId="0" borderId="9" xfId="0" applyNumberFormat="1" applyFont="1" applyBorder="1" applyAlignment="1">
      <alignment horizontal="center" vertical="top"/>
    </xf>
    <xf numFmtId="49" fontId="2" fillId="0" borderId="13" xfId="0" applyNumberFormat="1" applyFont="1" applyBorder="1" applyAlignment="1">
      <alignment horizontal="right" vertical="top"/>
    </xf>
    <xf numFmtId="0" fontId="2" fillId="0" borderId="1" xfId="0" applyFont="1" applyBorder="1" applyAlignment="1">
      <alignment vertical="top"/>
    </xf>
    <xf numFmtId="49" fontId="2" fillId="0" borderId="1" xfId="0" applyNumberFormat="1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3" fillId="0" borderId="21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right" vertical="top"/>
    </xf>
    <xf numFmtId="0" fontId="2" fillId="0" borderId="21" xfId="0" applyFont="1" applyBorder="1" applyAlignment="1">
      <alignment horizontal="center" vertical="top"/>
    </xf>
    <xf numFmtId="0" fontId="2" fillId="0" borderId="1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center" vertical="top"/>
    </xf>
    <xf numFmtId="2" fontId="3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2" fontId="3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49" fontId="2" fillId="0" borderId="0" xfId="0" applyNumberFormat="1" applyFont="1" applyBorder="1" applyAlignment="1">
      <alignment horizontal="center" vertical="top"/>
    </xf>
    <xf numFmtId="2" fontId="2" fillId="0" borderId="0" xfId="0" applyNumberFormat="1" applyFont="1" applyBorder="1" applyAlignment="1">
      <alignment horizontal="center" vertical="top"/>
    </xf>
    <xf numFmtId="49" fontId="2" fillId="0" borderId="10" xfId="0" applyNumberFormat="1" applyFont="1" applyBorder="1" applyAlignment="1">
      <alignment vertical="top"/>
    </xf>
    <xf numFmtId="0" fontId="2" fillId="0" borderId="13" xfId="0" applyNumberFormat="1" applyFont="1" applyBorder="1" applyAlignment="1">
      <alignment horizontal="center" vertical="top"/>
    </xf>
    <xf numFmtId="49" fontId="2" fillId="0" borderId="13" xfId="0" applyNumberFormat="1" applyFont="1" applyFill="1" applyBorder="1" applyAlignment="1">
      <alignment vertical="top"/>
    </xf>
    <xf numFmtId="0" fontId="2" fillId="0" borderId="14" xfId="0" applyFont="1" applyBorder="1" applyAlignment="1">
      <alignment vertical="top"/>
    </xf>
    <xf numFmtId="0" fontId="3" fillId="0" borderId="21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2" fillId="0" borderId="10" xfId="0" applyFont="1" applyBorder="1" applyAlignment="1">
      <alignment vertical="top"/>
    </xf>
    <xf numFmtId="49" fontId="2" fillId="0" borderId="13" xfId="0" applyNumberFormat="1" applyFont="1" applyFill="1" applyBorder="1" applyAlignment="1">
      <alignment horizontal="center" vertical="top"/>
    </xf>
    <xf numFmtId="0" fontId="2" fillId="0" borderId="21" xfId="0" applyFont="1" applyFill="1" applyBorder="1" applyAlignment="1">
      <alignment horizontal="center" vertical="top"/>
    </xf>
    <xf numFmtId="0" fontId="2" fillId="0" borderId="13" xfId="0" applyFont="1" applyBorder="1" applyAlignment="1">
      <alignment horizontal="left" vertical="top" wrapText="1"/>
    </xf>
    <xf numFmtId="49" fontId="2" fillId="0" borderId="14" xfId="0" applyNumberFormat="1" applyFont="1" applyFill="1" applyBorder="1" applyAlignment="1">
      <alignment horizontal="center" vertical="top"/>
    </xf>
    <xf numFmtId="2" fontId="2" fillId="0" borderId="0" xfId="0" applyNumberFormat="1" applyFont="1" applyAlignment="1">
      <alignment vertical="top"/>
    </xf>
    <xf numFmtId="0" fontId="2" fillId="0" borderId="13" xfId="0" applyFont="1" applyFill="1" applyBorder="1" applyAlignment="1">
      <alignment vertical="top"/>
    </xf>
    <xf numFmtId="49" fontId="3" fillId="0" borderId="13" xfId="0" applyNumberFormat="1" applyFont="1" applyBorder="1" applyAlignment="1">
      <alignment vertical="top" wrapText="1"/>
    </xf>
    <xf numFmtId="0" fontId="2" fillId="0" borderId="0" xfId="0" applyFont="1" applyBorder="1" applyAlignment="1">
      <alignment horizontal="center" vertical="top"/>
    </xf>
    <xf numFmtId="2" fontId="2" fillId="0" borderId="0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/>
    </xf>
    <xf numFmtId="0" fontId="2" fillId="0" borderId="24" xfId="0" applyFont="1" applyBorder="1" applyAlignment="1">
      <alignment horizontal="center" vertical="top"/>
    </xf>
    <xf numFmtId="49" fontId="2" fillId="2" borderId="13" xfId="0" applyNumberFormat="1" applyFont="1" applyFill="1" applyBorder="1" applyAlignment="1">
      <alignment vertical="top"/>
    </xf>
    <xf numFmtId="0" fontId="2" fillId="2" borderId="15" xfId="0" applyFont="1" applyFill="1" applyBorder="1" applyAlignment="1">
      <alignment vertical="top"/>
    </xf>
    <xf numFmtId="0" fontId="3" fillId="2" borderId="10" xfId="0" applyFont="1" applyFill="1" applyBorder="1" applyAlignment="1">
      <alignment horizontal="center" vertical="top"/>
    </xf>
    <xf numFmtId="0" fontId="2" fillId="2" borderId="13" xfId="0" applyFont="1" applyFill="1" applyBorder="1" applyAlignment="1">
      <alignment vertical="top"/>
    </xf>
    <xf numFmtId="0" fontId="2" fillId="2" borderId="7" xfId="0" applyFont="1" applyFill="1" applyBorder="1" applyAlignment="1">
      <alignment vertical="top"/>
    </xf>
    <xf numFmtId="0" fontId="2" fillId="2" borderId="13" xfId="0" applyFont="1" applyFill="1" applyBorder="1" applyAlignment="1">
      <alignment vertical="top" wrapText="1"/>
    </xf>
    <xf numFmtId="0" fontId="2" fillId="0" borderId="18" xfId="0" applyFont="1" applyBorder="1" applyAlignment="1">
      <alignment vertical="top"/>
    </xf>
    <xf numFmtId="0" fontId="3" fillId="0" borderId="25" xfId="0" applyFont="1" applyBorder="1" applyAlignment="1">
      <alignment horizontal="center" vertical="top"/>
    </xf>
    <xf numFmtId="49" fontId="2" fillId="0" borderId="25" xfId="0" applyNumberFormat="1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2" fillId="0" borderId="25" xfId="0" applyFont="1" applyBorder="1" applyAlignment="1">
      <alignment vertical="top"/>
    </xf>
    <xf numFmtId="49" fontId="2" fillId="0" borderId="4" xfId="0" applyNumberFormat="1" applyFont="1" applyBorder="1" applyAlignment="1">
      <alignment vertical="top"/>
    </xf>
    <xf numFmtId="49" fontId="2" fillId="0" borderId="3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2" fontId="3" fillId="0" borderId="19" xfId="0" applyNumberFormat="1" applyFont="1" applyBorder="1" applyAlignment="1">
      <alignment horizontal="center" vertical="top"/>
    </xf>
    <xf numFmtId="2" fontId="3" fillId="0" borderId="20" xfId="0" applyNumberFormat="1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2" fontId="2" fillId="0" borderId="16" xfId="0" applyNumberFormat="1" applyFont="1" applyBorder="1" applyAlignment="1">
      <alignment horizontal="center" vertical="top"/>
    </xf>
    <xf numFmtId="2" fontId="2" fillId="0" borderId="17" xfId="0" applyNumberFormat="1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2" fontId="2" fillId="0" borderId="22" xfId="0" applyNumberFormat="1" applyFont="1" applyBorder="1" applyAlignment="1">
      <alignment horizontal="center" vertical="top"/>
    </xf>
    <xf numFmtId="2" fontId="2" fillId="0" borderId="23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center" vertical="top"/>
    </xf>
    <xf numFmtId="2" fontId="2" fillId="0" borderId="6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2" fontId="2" fillId="0" borderId="0" xfId="0" applyNumberFormat="1" applyFont="1" applyBorder="1" applyAlignment="1">
      <alignment horizontal="center" vertical="top"/>
    </xf>
    <xf numFmtId="9" fontId="3" fillId="0" borderId="4" xfId="0" applyNumberFormat="1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10" fontId="3" fillId="0" borderId="4" xfId="0" applyNumberFormat="1" applyFont="1" applyBorder="1" applyAlignment="1">
      <alignment horizontal="center" vertical="top"/>
    </xf>
    <xf numFmtId="10" fontId="3" fillId="0" borderId="6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2" fontId="3" fillId="0" borderId="4" xfId="0" applyNumberFormat="1" applyFont="1" applyBorder="1" applyAlignment="1">
      <alignment horizontal="center" vertical="top"/>
    </xf>
    <xf numFmtId="2" fontId="3" fillId="0" borderId="6" xfId="0" applyNumberFormat="1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2" fontId="2" fillId="0" borderId="19" xfId="0" applyNumberFormat="1" applyFont="1" applyBorder="1" applyAlignment="1">
      <alignment horizontal="center" vertical="top"/>
    </xf>
    <xf numFmtId="2" fontId="2" fillId="0" borderId="20" xfId="0" applyNumberFormat="1" applyFont="1" applyBorder="1" applyAlignment="1">
      <alignment horizontal="center" vertical="top"/>
    </xf>
    <xf numFmtId="1" fontId="2" fillId="0" borderId="19" xfId="0" applyNumberFormat="1" applyFont="1" applyBorder="1" applyAlignment="1">
      <alignment horizontal="center" vertical="top"/>
    </xf>
    <xf numFmtId="1" fontId="2" fillId="0" borderId="20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49" fontId="2" fillId="0" borderId="6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2" fontId="3" fillId="0" borderId="16" xfId="0" applyNumberFormat="1" applyFont="1" applyBorder="1" applyAlignment="1">
      <alignment horizontal="center" vertical="top"/>
    </xf>
    <xf numFmtId="2" fontId="3" fillId="0" borderId="17" xfId="0" applyNumberFormat="1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2" fontId="2" fillId="0" borderId="11" xfId="0" applyNumberFormat="1" applyFont="1" applyBorder="1" applyAlignment="1">
      <alignment horizontal="center" vertical="top"/>
    </xf>
    <xf numFmtId="2" fontId="2" fillId="0" borderId="12" xfId="0" applyNumberFormat="1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top"/>
    </xf>
    <xf numFmtId="2" fontId="2" fillId="0" borderId="3" xfId="0" applyNumberFormat="1" applyFont="1" applyBorder="1" applyAlignment="1">
      <alignment horizontal="center" vertical="top"/>
    </xf>
    <xf numFmtId="0" fontId="3" fillId="0" borderId="26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2" fontId="2" fillId="0" borderId="4" xfId="1" applyNumberFormat="1" applyFont="1" applyBorder="1" applyAlignment="1">
      <alignment horizontal="center" vertical="top"/>
    </xf>
    <xf numFmtId="2" fontId="2" fillId="0" borderId="6" xfId="1" applyNumberFormat="1" applyFont="1" applyBorder="1" applyAlignment="1">
      <alignment horizontal="center" vertical="top"/>
    </xf>
    <xf numFmtId="1" fontId="2" fillId="0" borderId="4" xfId="0" applyNumberFormat="1" applyFont="1" applyBorder="1" applyAlignment="1">
      <alignment horizontal="center" vertical="top"/>
    </xf>
    <xf numFmtId="1" fontId="2" fillId="0" borderId="6" xfId="0" applyNumberFormat="1" applyFont="1" applyBorder="1" applyAlignment="1">
      <alignment horizontal="center" vertical="top"/>
    </xf>
    <xf numFmtId="1" fontId="2" fillId="0" borderId="16" xfId="0" applyNumberFormat="1" applyFont="1" applyBorder="1" applyAlignment="1">
      <alignment horizontal="center" vertical="top"/>
    </xf>
    <xf numFmtId="1" fontId="2" fillId="0" borderId="17" xfId="0" applyNumberFormat="1" applyFont="1" applyBorder="1" applyAlignment="1">
      <alignment horizontal="center" vertical="top"/>
    </xf>
    <xf numFmtId="9" fontId="3" fillId="0" borderId="6" xfId="0" applyNumberFormat="1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60"/>
  <sheetViews>
    <sheetView tabSelected="1" workbookViewId="0">
      <selection activeCell="O23" sqref="O23"/>
    </sheetView>
  </sheetViews>
  <sheetFormatPr defaultColWidth="9.140625" defaultRowHeight="18.75"/>
  <cols>
    <col min="1" max="1" width="18.42578125" style="5" customWidth="1"/>
    <col min="2" max="2" width="64.85546875" style="5" customWidth="1"/>
    <col min="3" max="11" width="9.140625" style="5"/>
    <col min="12" max="12" width="10.5703125" style="5" customWidth="1"/>
    <col min="13" max="14" width="9.140625" style="5"/>
    <col min="15" max="15" width="10" style="5" customWidth="1"/>
    <col min="16" max="16384" width="9.140625" style="5"/>
  </cols>
  <sheetData>
    <row r="1" spans="1:15" ht="18.95" customHeight="1">
      <c r="A1" s="1"/>
      <c r="B1" s="2"/>
      <c r="C1" s="3"/>
      <c r="D1" s="3"/>
      <c r="E1" s="3" t="s">
        <v>0</v>
      </c>
      <c r="F1" s="3"/>
      <c r="G1" s="4"/>
      <c r="H1" s="4"/>
      <c r="I1" s="4"/>
      <c r="J1" s="4"/>
      <c r="K1" s="4"/>
      <c r="L1" s="4"/>
      <c r="M1" s="3"/>
      <c r="N1" s="3"/>
      <c r="O1" s="3"/>
    </row>
    <row r="2" spans="1:15" ht="18.95" customHeight="1">
      <c r="A2" s="114" t="s">
        <v>1</v>
      </c>
      <c r="B2" s="114" t="s">
        <v>2</v>
      </c>
      <c r="C2" s="117" t="s">
        <v>3</v>
      </c>
      <c r="D2" s="118"/>
      <c r="E2" s="123" t="s">
        <v>4</v>
      </c>
      <c r="F2" s="124"/>
      <c r="G2" s="124"/>
      <c r="H2" s="124"/>
      <c r="I2" s="124"/>
      <c r="J2" s="125"/>
      <c r="K2" s="117" t="s">
        <v>5</v>
      </c>
      <c r="L2" s="118"/>
      <c r="M2" s="117" t="s">
        <v>6</v>
      </c>
      <c r="N2" s="118"/>
      <c r="O2" s="74" t="s">
        <v>7</v>
      </c>
    </row>
    <row r="3" spans="1:15" ht="18.95" customHeight="1">
      <c r="A3" s="115"/>
      <c r="B3" s="115"/>
      <c r="C3" s="119"/>
      <c r="D3" s="120"/>
      <c r="E3" s="110" t="s">
        <v>8</v>
      </c>
      <c r="F3" s="111"/>
      <c r="G3" s="110" t="s">
        <v>9</v>
      </c>
      <c r="H3" s="111"/>
      <c r="I3" s="110" t="s">
        <v>10</v>
      </c>
      <c r="J3" s="111"/>
      <c r="K3" s="119"/>
      <c r="L3" s="120"/>
      <c r="M3" s="119"/>
      <c r="N3" s="120"/>
      <c r="O3" s="75"/>
    </row>
    <row r="4" spans="1:15" ht="18.95" customHeight="1">
      <c r="A4" s="116"/>
      <c r="B4" s="116"/>
      <c r="C4" s="121"/>
      <c r="D4" s="122"/>
      <c r="E4" s="112"/>
      <c r="F4" s="113"/>
      <c r="G4" s="112"/>
      <c r="H4" s="113"/>
      <c r="I4" s="112"/>
      <c r="J4" s="113"/>
      <c r="K4" s="121"/>
      <c r="L4" s="122"/>
      <c r="M4" s="121"/>
      <c r="N4" s="122"/>
      <c r="O4" s="76"/>
    </row>
    <row r="5" spans="1:15" ht="20.100000000000001" customHeight="1">
      <c r="A5" s="6" t="s">
        <v>11</v>
      </c>
      <c r="B5" s="6"/>
      <c r="C5" s="89"/>
      <c r="D5" s="90"/>
      <c r="E5" s="89"/>
      <c r="F5" s="90"/>
      <c r="G5" s="89"/>
      <c r="H5" s="90"/>
      <c r="I5" s="89"/>
      <c r="J5" s="90"/>
      <c r="K5" s="89"/>
      <c r="L5" s="90"/>
      <c r="M5" s="89"/>
      <c r="N5" s="90"/>
      <c r="O5" s="7"/>
    </row>
    <row r="6" spans="1:15" ht="20.100000000000001" customHeight="1">
      <c r="A6" s="6" t="s">
        <v>12</v>
      </c>
      <c r="B6" s="8" t="s">
        <v>13</v>
      </c>
      <c r="C6" s="89">
        <v>150</v>
      </c>
      <c r="D6" s="90"/>
      <c r="E6" s="91">
        <v>4.82</v>
      </c>
      <c r="F6" s="92"/>
      <c r="G6" s="91">
        <v>5.08</v>
      </c>
      <c r="H6" s="92"/>
      <c r="I6" s="91">
        <v>16.8</v>
      </c>
      <c r="J6" s="92"/>
      <c r="K6" s="91">
        <v>132</v>
      </c>
      <c r="L6" s="92"/>
      <c r="M6" s="91">
        <v>0.91</v>
      </c>
      <c r="N6" s="92"/>
      <c r="O6" s="9" t="s">
        <v>14</v>
      </c>
    </row>
    <row r="7" spans="1:15" ht="20.100000000000001" customHeight="1">
      <c r="A7" s="7"/>
      <c r="B7" s="8" t="s">
        <v>15</v>
      </c>
      <c r="C7" s="89">
        <v>150</v>
      </c>
      <c r="D7" s="90"/>
      <c r="E7" s="91">
        <v>2.34</v>
      </c>
      <c r="F7" s="92"/>
      <c r="G7" s="91">
        <v>2</v>
      </c>
      <c r="H7" s="92"/>
      <c r="I7" s="91">
        <v>10.6</v>
      </c>
      <c r="J7" s="92"/>
      <c r="K7" s="91">
        <v>70</v>
      </c>
      <c r="L7" s="92"/>
      <c r="M7" s="91">
        <v>0.98</v>
      </c>
      <c r="N7" s="92"/>
      <c r="O7" s="9" t="s">
        <v>45</v>
      </c>
    </row>
    <row r="8" spans="1:15" ht="20.100000000000001" customHeight="1" thickBot="1">
      <c r="A8" s="7"/>
      <c r="B8" s="8" t="s">
        <v>16</v>
      </c>
      <c r="C8" s="89">
        <v>45</v>
      </c>
      <c r="D8" s="90"/>
      <c r="E8" s="91">
        <v>4.7300000000000004</v>
      </c>
      <c r="F8" s="92"/>
      <c r="G8" s="91">
        <v>6.88</v>
      </c>
      <c r="H8" s="92"/>
      <c r="I8" s="91">
        <v>14.6</v>
      </c>
      <c r="J8" s="92"/>
      <c r="K8" s="91">
        <v>139</v>
      </c>
      <c r="L8" s="92"/>
      <c r="M8" s="91">
        <v>7.0000000000000007E-2</v>
      </c>
      <c r="N8" s="92"/>
      <c r="O8" s="9" t="s">
        <v>17</v>
      </c>
    </row>
    <row r="9" spans="1:15" ht="20.100000000000001" customHeight="1" thickBot="1">
      <c r="A9" s="10"/>
      <c r="B9" s="11"/>
      <c r="C9" s="81">
        <f>SUM(C6:D8)</f>
        <v>345</v>
      </c>
      <c r="D9" s="82"/>
      <c r="E9" s="83">
        <f>SUM(E6:F8)</f>
        <v>11.89</v>
      </c>
      <c r="F9" s="84"/>
      <c r="G9" s="83">
        <f>SUM(G6:H8)</f>
        <v>13.96</v>
      </c>
      <c r="H9" s="84"/>
      <c r="I9" s="83">
        <f>SUM(I6:J8)</f>
        <v>42</v>
      </c>
      <c r="J9" s="84"/>
      <c r="K9" s="83">
        <f>SUM(K6:L8)</f>
        <v>341</v>
      </c>
      <c r="L9" s="84"/>
      <c r="M9" s="83">
        <f>SUM(M6:N8)</f>
        <v>1.9600000000000002</v>
      </c>
      <c r="N9" s="126"/>
      <c r="O9" s="12"/>
    </row>
    <row r="10" spans="1:15" ht="20.100000000000001" customHeight="1">
      <c r="A10" s="7"/>
      <c r="B10" s="8"/>
      <c r="C10" s="106"/>
      <c r="D10" s="107"/>
      <c r="E10" s="104"/>
      <c r="F10" s="105"/>
      <c r="G10" s="104"/>
      <c r="H10" s="105"/>
      <c r="I10" s="104"/>
      <c r="J10" s="105"/>
      <c r="K10" s="104"/>
      <c r="L10" s="105"/>
      <c r="M10" s="104"/>
      <c r="N10" s="105"/>
      <c r="O10" s="9"/>
    </row>
    <row r="11" spans="1:15" ht="20.100000000000001" customHeight="1">
      <c r="A11" s="6"/>
      <c r="B11" s="6"/>
      <c r="C11" s="89"/>
      <c r="D11" s="90"/>
      <c r="E11" s="91"/>
      <c r="F11" s="92"/>
      <c r="G11" s="91"/>
      <c r="H11" s="92"/>
      <c r="I11" s="91"/>
      <c r="J11" s="92"/>
      <c r="K11" s="91"/>
      <c r="L11" s="92"/>
      <c r="M11" s="91"/>
      <c r="N11" s="92"/>
      <c r="O11" s="9"/>
    </row>
    <row r="12" spans="1:15" ht="20.100000000000001" customHeight="1">
      <c r="A12" s="6" t="s">
        <v>18</v>
      </c>
      <c r="B12" s="8" t="s">
        <v>343</v>
      </c>
      <c r="C12" s="89">
        <v>100</v>
      </c>
      <c r="D12" s="90"/>
      <c r="E12" s="91">
        <v>0.4</v>
      </c>
      <c r="F12" s="92"/>
      <c r="G12" s="91">
        <v>0</v>
      </c>
      <c r="H12" s="92"/>
      <c r="I12" s="91">
        <v>14.3</v>
      </c>
      <c r="J12" s="92"/>
      <c r="K12" s="91">
        <v>59.2</v>
      </c>
      <c r="L12" s="92"/>
      <c r="M12" s="91">
        <v>3.2</v>
      </c>
      <c r="N12" s="92"/>
      <c r="O12" s="13"/>
    </row>
    <row r="13" spans="1:15" ht="20.100000000000001" customHeight="1">
      <c r="A13" s="8"/>
      <c r="B13" s="8"/>
      <c r="C13" s="89"/>
      <c r="D13" s="90"/>
      <c r="E13" s="91"/>
      <c r="F13" s="92"/>
      <c r="G13" s="91"/>
      <c r="H13" s="92"/>
      <c r="I13" s="91"/>
      <c r="J13" s="92"/>
      <c r="K13" s="91"/>
      <c r="L13" s="92"/>
      <c r="M13" s="91"/>
      <c r="N13" s="92"/>
      <c r="O13" s="14"/>
    </row>
    <row r="14" spans="1:15" ht="20.100000000000001" customHeight="1">
      <c r="A14" s="6" t="s">
        <v>19</v>
      </c>
      <c r="B14" s="8" t="s">
        <v>381</v>
      </c>
      <c r="C14" s="89">
        <v>30</v>
      </c>
      <c r="D14" s="90"/>
      <c r="E14" s="91">
        <v>0.38</v>
      </c>
      <c r="F14" s="92"/>
      <c r="G14" s="91">
        <v>2.48</v>
      </c>
      <c r="H14" s="92"/>
      <c r="I14" s="91">
        <v>1.66</v>
      </c>
      <c r="J14" s="92"/>
      <c r="K14" s="91">
        <v>30</v>
      </c>
      <c r="L14" s="92"/>
      <c r="M14" s="91">
        <v>0.56999999999999995</v>
      </c>
      <c r="N14" s="92"/>
      <c r="O14" s="9" t="s">
        <v>148</v>
      </c>
    </row>
    <row r="15" spans="1:15" ht="20.100000000000001" customHeight="1">
      <c r="A15" s="7"/>
      <c r="B15" s="15" t="s">
        <v>22</v>
      </c>
      <c r="C15" s="89">
        <v>150</v>
      </c>
      <c r="D15" s="90"/>
      <c r="E15" s="91">
        <v>1.39</v>
      </c>
      <c r="F15" s="92"/>
      <c r="G15" s="91">
        <v>3.91</v>
      </c>
      <c r="H15" s="92"/>
      <c r="I15" s="91">
        <v>6.79</v>
      </c>
      <c r="J15" s="92"/>
      <c r="K15" s="91">
        <v>77</v>
      </c>
      <c r="L15" s="92"/>
      <c r="M15" s="91">
        <v>14.77</v>
      </c>
      <c r="N15" s="92"/>
      <c r="O15" s="9" t="s">
        <v>373</v>
      </c>
    </row>
    <row r="16" spans="1:15" ht="20.100000000000001" customHeight="1">
      <c r="A16" s="7"/>
      <c r="B16" s="8" t="s">
        <v>23</v>
      </c>
      <c r="C16" s="89">
        <v>110</v>
      </c>
      <c r="D16" s="90"/>
      <c r="E16" s="91">
        <v>2.86</v>
      </c>
      <c r="F16" s="92"/>
      <c r="G16" s="91">
        <v>3.52</v>
      </c>
      <c r="H16" s="92"/>
      <c r="I16" s="91">
        <v>13.2</v>
      </c>
      <c r="J16" s="92"/>
      <c r="K16" s="91">
        <v>98.86</v>
      </c>
      <c r="L16" s="92"/>
      <c r="M16" s="91">
        <v>21.5</v>
      </c>
      <c r="N16" s="92"/>
      <c r="O16" s="9" t="s">
        <v>24</v>
      </c>
    </row>
    <row r="17" spans="1:15" ht="20.100000000000001" customHeight="1">
      <c r="A17" s="7"/>
      <c r="B17" s="8" t="s">
        <v>25</v>
      </c>
      <c r="C17" s="89">
        <v>60</v>
      </c>
      <c r="D17" s="90"/>
      <c r="E17" s="91">
        <v>7.32</v>
      </c>
      <c r="F17" s="92"/>
      <c r="G17" s="91">
        <v>8.15</v>
      </c>
      <c r="H17" s="92"/>
      <c r="I17" s="91">
        <v>6.31</v>
      </c>
      <c r="J17" s="92"/>
      <c r="K17" s="91">
        <v>128</v>
      </c>
      <c r="L17" s="92"/>
      <c r="M17" s="91">
        <v>0.17</v>
      </c>
      <c r="N17" s="92"/>
      <c r="O17" s="9" t="s">
        <v>363</v>
      </c>
    </row>
    <row r="18" spans="1:15" ht="20.100000000000001" customHeight="1">
      <c r="A18" s="7"/>
      <c r="B18" s="8" t="s">
        <v>26</v>
      </c>
      <c r="C18" s="89">
        <v>120</v>
      </c>
      <c r="D18" s="90"/>
      <c r="E18" s="91">
        <v>0.2</v>
      </c>
      <c r="F18" s="92"/>
      <c r="G18" s="91">
        <v>0</v>
      </c>
      <c r="H18" s="92"/>
      <c r="I18" s="91">
        <v>9.6</v>
      </c>
      <c r="J18" s="92"/>
      <c r="K18" s="91">
        <v>36</v>
      </c>
      <c r="L18" s="92"/>
      <c r="M18" s="91">
        <v>25</v>
      </c>
      <c r="N18" s="92"/>
      <c r="O18" s="9" t="s">
        <v>371</v>
      </c>
    </row>
    <row r="19" spans="1:15" ht="20.100000000000001" customHeight="1" thickBot="1">
      <c r="A19" s="16"/>
      <c r="B19" s="7" t="s">
        <v>27</v>
      </c>
      <c r="C19" s="89">
        <v>40</v>
      </c>
      <c r="D19" s="90"/>
      <c r="E19" s="91">
        <v>2.64</v>
      </c>
      <c r="F19" s="92"/>
      <c r="G19" s="91">
        <v>0.48</v>
      </c>
      <c r="H19" s="92"/>
      <c r="I19" s="91">
        <v>13.36</v>
      </c>
      <c r="J19" s="92"/>
      <c r="K19" s="91">
        <v>69.5</v>
      </c>
      <c r="L19" s="92"/>
      <c r="M19" s="91">
        <v>0</v>
      </c>
      <c r="N19" s="92"/>
      <c r="O19" s="17"/>
    </row>
    <row r="20" spans="1:15" ht="20.100000000000001" customHeight="1" thickBot="1">
      <c r="A20" s="10"/>
      <c r="B20" s="11"/>
      <c r="C20" s="81">
        <f>SUM(C14:D19)</f>
        <v>510</v>
      </c>
      <c r="D20" s="82"/>
      <c r="E20" s="81">
        <f>SUM(E14:F19)</f>
        <v>14.79</v>
      </c>
      <c r="F20" s="82"/>
      <c r="G20" s="81">
        <f>SUM(G14:H19)</f>
        <v>18.540000000000003</v>
      </c>
      <c r="H20" s="82"/>
      <c r="I20" s="81">
        <f>SUM(I14:J19)</f>
        <v>50.919999999999995</v>
      </c>
      <c r="J20" s="82"/>
      <c r="K20" s="81">
        <f>SUM(K14:L19)</f>
        <v>439.36</v>
      </c>
      <c r="L20" s="82"/>
      <c r="M20" s="81">
        <f>SUM(M14:N19)</f>
        <v>62.010000000000005</v>
      </c>
      <c r="N20" s="82"/>
      <c r="O20" s="12"/>
    </row>
    <row r="21" spans="1:15" ht="20.100000000000001" customHeight="1">
      <c r="A21" s="18"/>
      <c r="B21" s="18"/>
      <c r="C21" s="102"/>
      <c r="D21" s="103"/>
      <c r="E21" s="104"/>
      <c r="F21" s="105"/>
      <c r="G21" s="104"/>
      <c r="H21" s="105"/>
      <c r="I21" s="104"/>
      <c r="J21" s="105"/>
      <c r="K21" s="104"/>
      <c r="L21" s="105"/>
      <c r="M21" s="104"/>
      <c r="N21" s="105"/>
      <c r="O21" s="14"/>
    </row>
    <row r="22" spans="1:15" ht="20.100000000000001" customHeight="1">
      <c r="A22" s="18" t="s">
        <v>28</v>
      </c>
      <c r="B22" s="8" t="s">
        <v>29</v>
      </c>
      <c r="C22" s="89">
        <v>150</v>
      </c>
      <c r="D22" s="90"/>
      <c r="E22" s="91">
        <v>4.53</v>
      </c>
      <c r="F22" s="92"/>
      <c r="G22" s="91">
        <v>3.75</v>
      </c>
      <c r="H22" s="92"/>
      <c r="I22" s="91">
        <v>6</v>
      </c>
      <c r="J22" s="92"/>
      <c r="K22" s="91">
        <v>75</v>
      </c>
      <c r="L22" s="92"/>
      <c r="M22" s="91">
        <v>1.05</v>
      </c>
      <c r="N22" s="92"/>
      <c r="O22" s="9"/>
    </row>
    <row r="23" spans="1:15" ht="20.100000000000001" customHeight="1" thickBot="1">
      <c r="A23" s="18"/>
      <c r="B23" s="8" t="s">
        <v>30</v>
      </c>
      <c r="C23" s="89">
        <v>50</v>
      </c>
      <c r="D23" s="90"/>
      <c r="E23" s="91">
        <v>3.54</v>
      </c>
      <c r="F23" s="92"/>
      <c r="G23" s="91">
        <v>6.57</v>
      </c>
      <c r="H23" s="92"/>
      <c r="I23" s="91">
        <v>27.8</v>
      </c>
      <c r="J23" s="92"/>
      <c r="K23" s="91">
        <v>135</v>
      </c>
      <c r="L23" s="92"/>
      <c r="M23" s="91">
        <v>0</v>
      </c>
      <c r="N23" s="92"/>
      <c r="O23" s="9" t="s">
        <v>363</v>
      </c>
    </row>
    <row r="24" spans="1:15" ht="20.100000000000001" customHeight="1" thickBot="1">
      <c r="A24" s="19"/>
      <c r="B24" s="11"/>
      <c r="C24" s="81">
        <f>SUM(C22:D23)</f>
        <v>200</v>
      </c>
      <c r="D24" s="82"/>
      <c r="E24" s="83">
        <f>SUM(E22:F23)</f>
        <v>8.07</v>
      </c>
      <c r="F24" s="84"/>
      <c r="G24" s="83">
        <f>SUM(G22:H23)</f>
        <v>10.32</v>
      </c>
      <c r="H24" s="84"/>
      <c r="I24" s="83">
        <f>SUM(I22:J23)</f>
        <v>33.799999999999997</v>
      </c>
      <c r="J24" s="84"/>
      <c r="K24" s="83">
        <f>SUM(K22:L23)</f>
        <v>210</v>
      </c>
      <c r="L24" s="84"/>
      <c r="M24" s="83">
        <f>SUM(M22:N23)</f>
        <v>1.05</v>
      </c>
      <c r="N24" s="126"/>
      <c r="O24" s="12"/>
    </row>
    <row r="25" spans="1:15" ht="20.100000000000001" customHeight="1">
      <c r="A25" s="20"/>
      <c r="B25" s="21"/>
      <c r="C25" s="102"/>
      <c r="D25" s="103"/>
      <c r="E25" s="104"/>
      <c r="F25" s="105"/>
      <c r="G25" s="104"/>
      <c r="H25" s="105"/>
      <c r="I25" s="104"/>
      <c r="J25" s="105"/>
      <c r="K25" s="104"/>
      <c r="L25" s="105"/>
      <c r="M25" s="104"/>
      <c r="N25" s="105"/>
      <c r="O25" s="22"/>
    </row>
    <row r="26" spans="1:15" ht="20.100000000000001" customHeight="1">
      <c r="A26" s="6" t="s">
        <v>31</v>
      </c>
      <c r="B26" s="8" t="s">
        <v>32</v>
      </c>
      <c r="C26" s="89">
        <v>120</v>
      </c>
      <c r="D26" s="90"/>
      <c r="E26" s="91">
        <v>2.14</v>
      </c>
      <c r="F26" s="92"/>
      <c r="G26" s="91">
        <v>5.93</v>
      </c>
      <c r="H26" s="92"/>
      <c r="I26" s="91">
        <v>15.5</v>
      </c>
      <c r="J26" s="92"/>
      <c r="K26" s="91">
        <v>124</v>
      </c>
      <c r="L26" s="92"/>
      <c r="M26" s="91">
        <v>7.28</v>
      </c>
      <c r="N26" s="92"/>
      <c r="O26" s="9" t="s">
        <v>33</v>
      </c>
    </row>
    <row r="27" spans="1:15" ht="20.100000000000001" customHeight="1">
      <c r="A27" s="23"/>
      <c r="B27" s="15" t="s">
        <v>34</v>
      </c>
      <c r="C27" s="89">
        <v>60</v>
      </c>
      <c r="D27" s="90"/>
      <c r="E27" s="91">
        <v>8.98</v>
      </c>
      <c r="F27" s="92"/>
      <c r="G27" s="91">
        <v>2.68</v>
      </c>
      <c r="H27" s="92"/>
      <c r="I27" s="91">
        <v>5.84</v>
      </c>
      <c r="J27" s="92"/>
      <c r="K27" s="91">
        <v>83</v>
      </c>
      <c r="L27" s="92"/>
      <c r="M27" s="91">
        <v>1.83</v>
      </c>
      <c r="N27" s="92"/>
      <c r="O27" s="9" t="s">
        <v>35</v>
      </c>
    </row>
    <row r="28" spans="1:15" ht="20.100000000000001" customHeight="1">
      <c r="A28" s="7"/>
      <c r="B28" s="8" t="s">
        <v>36</v>
      </c>
      <c r="C28" s="89">
        <v>180</v>
      </c>
      <c r="D28" s="90"/>
      <c r="E28" s="91">
        <v>0.12</v>
      </c>
      <c r="F28" s="92"/>
      <c r="G28" s="91">
        <v>0.02</v>
      </c>
      <c r="H28" s="92"/>
      <c r="I28" s="91">
        <v>10.199999999999999</v>
      </c>
      <c r="J28" s="92"/>
      <c r="K28" s="91">
        <v>41</v>
      </c>
      <c r="L28" s="92"/>
      <c r="M28" s="91">
        <v>2.83</v>
      </c>
      <c r="N28" s="92"/>
      <c r="O28" s="9" t="s">
        <v>266</v>
      </c>
    </row>
    <row r="29" spans="1:15" ht="20.100000000000001" customHeight="1">
      <c r="A29" s="16"/>
      <c r="B29" s="24" t="s">
        <v>37</v>
      </c>
      <c r="C29" s="89">
        <v>40</v>
      </c>
      <c r="D29" s="90"/>
      <c r="E29" s="91">
        <v>3.04</v>
      </c>
      <c r="F29" s="92"/>
      <c r="G29" s="91">
        <v>0.32</v>
      </c>
      <c r="H29" s="92"/>
      <c r="I29" s="91">
        <v>19.68</v>
      </c>
      <c r="J29" s="92"/>
      <c r="K29" s="91">
        <v>89.4</v>
      </c>
      <c r="L29" s="92"/>
      <c r="M29" s="91">
        <v>0</v>
      </c>
      <c r="N29" s="92"/>
      <c r="O29" s="25"/>
    </row>
    <row r="30" spans="1:15" ht="20.100000000000001" customHeight="1" thickBot="1">
      <c r="A30" s="20"/>
      <c r="B30" s="8" t="s">
        <v>113</v>
      </c>
      <c r="C30" s="89">
        <v>100</v>
      </c>
      <c r="D30" s="90"/>
      <c r="E30" s="91">
        <v>0.64</v>
      </c>
      <c r="F30" s="92"/>
      <c r="G30" s="91">
        <v>0.64</v>
      </c>
      <c r="H30" s="92"/>
      <c r="I30" s="91">
        <v>15.68</v>
      </c>
      <c r="J30" s="92"/>
      <c r="K30" s="91">
        <v>72</v>
      </c>
      <c r="L30" s="92"/>
      <c r="M30" s="91">
        <v>3.2</v>
      </c>
      <c r="N30" s="92"/>
      <c r="O30" s="13"/>
    </row>
    <row r="31" spans="1:15" ht="20.100000000000001" customHeight="1" thickBot="1">
      <c r="A31" s="11"/>
      <c r="B31" s="11"/>
      <c r="C31" s="81">
        <v>500</v>
      </c>
      <c r="D31" s="82"/>
      <c r="E31" s="83">
        <f>SUM(E26:F29)</f>
        <v>14.280000000000001</v>
      </c>
      <c r="F31" s="84"/>
      <c r="G31" s="83">
        <f t="shared" ref="G31" si="0">SUM(G26:H29)</f>
        <v>8.9499999999999993</v>
      </c>
      <c r="H31" s="84"/>
      <c r="I31" s="83">
        <f t="shared" ref="I31" si="1">SUM(I26:J29)</f>
        <v>51.22</v>
      </c>
      <c r="J31" s="84"/>
      <c r="K31" s="83">
        <f t="shared" ref="K31" si="2">SUM(K26:L29)</f>
        <v>337.4</v>
      </c>
      <c r="L31" s="84"/>
      <c r="M31" s="83">
        <f t="shared" ref="M31" si="3">SUM(M26:N29)</f>
        <v>11.94</v>
      </c>
      <c r="N31" s="84"/>
      <c r="O31" s="26"/>
    </row>
    <row r="32" spans="1:15" ht="38.25" customHeight="1">
      <c r="A32" s="27" t="s">
        <v>38</v>
      </c>
      <c r="B32" s="28"/>
      <c r="C32" s="77"/>
      <c r="D32" s="78"/>
      <c r="E32" s="79">
        <f>E9+E12+E20+E24+E31</f>
        <v>49.43</v>
      </c>
      <c r="F32" s="80"/>
      <c r="G32" s="79">
        <f>G9+G12+G20+G24+G31</f>
        <v>51.769999999999996</v>
      </c>
      <c r="H32" s="80"/>
      <c r="I32" s="79">
        <f>I9+I12+I20+I24+I31</f>
        <v>192.23999999999998</v>
      </c>
      <c r="J32" s="80"/>
      <c r="K32" s="79">
        <f>K9+K12+K20+K24+K31</f>
        <v>1386.96</v>
      </c>
      <c r="L32" s="80"/>
      <c r="M32" s="79">
        <f>M9+M12+M20+M24+M31</f>
        <v>80.16</v>
      </c>
      <c r="N32" s="80"/>
      <c r="O32" s="29"/>
    </row>
    <row r="33" spans="1:15" ht="18.75" customHeight="1"/>
    <row r="34" spans="1:15" ht="18.75" customHeight="1"/>
    <row r="35" spans="1:15" ht="18.75" customHeight="1"/>
    <row r="36" spans="1:15" ht="18.75" customHeight="1"/>
    <row r="37" spans="1:15" ht="18.75" customHeight="1"/>
    <row r="38" spans="1:15" ht="18.75" customHeight="1"/>
    <row r="39" spans="1:15" ht="18.75" customHeight="1"/>
    <row r="40" spans="1:15" ht="18.95" customHeight="1">
      <c r="A40" s="1"/>
      <c r="B40" s="2"/>
      <c r="C40" s="3"/>
      <c r="D40" s="3"/>
      <c r="E40" s="3" t="s">
        <v>39</v>
      </c>
      <c r="F40" s="3"/>
      <c r="G40" s="4"/>
      <c r="H40" s="4"/>
      <c r="I40" s="4"/>
      <c r="J40" s="4"/>
      <c r="K40" s="4"/>
      <c r="L40" s="4"/>
      <c r="M40" s="3"/>
      <c r="N40" s="3"/>
      <c r="O40" s="3"/>
    </row>
    <row r="41" spans="1:15" ht="18.95" customHeight="1">
      <c r="A41" s="114" t="s">
        <v>1</v>
      </c>
      <c r="B41" s="114" t="s">
        <v>2</v>
      </c>
      <c r="C41" s="117" t="s">
        <v>40</v>
      </c>
      <c r="D41" s="118"/>
      <c r="E41" s="123" t="s">
        <v>4</v>
      </c>
      <c r="F41" s="124"/>
      <c r="G41" s="124"/>
      <c r="H41" s="124"/>
      <c r="I41" s="124"/>
      <c r="J41" s="125"/>
      <c r="K41" s="117" t="s">
        <v>5</v>
      </c>
      <c r="L41" s="118"/>
      <c r="M41" s="117" t="s">
        <v>6</v>
      </c>
      <c r="N41" s="118"/>
      <c r="O41" s="74" t="s">
        <v>7</v>
      </c>
    </row>
    <row r="42" spans="1:15" ht="18.95" customHeight="1">
      <c r="A42" s="115"/>
      <c r="B42" s="115"/>
      <c r="C42" s="119"/>
      <c r="D42" s="120"/>
      <c r="E42" s="110" t="s">
        <v>8</v>
      </c>
      <c r="F42" s="111"/>
      <c r="G42" s="110" t="s">
        <v>9</v>
      </c>
      <c r="H42" s="111"/>
      <c r="I42" s="110" t="s">
        <v>10</v>
      </c>
      <c r="J42" s="111"/>
      <c r="K42" s="119"/>
      <c r="L42" s="120"/>
      <c r="M42" s="119"/>
      <c r="N42" s="120"/>
      <c r="O42" s="75"/>
    </row>
    <row r="43" spans="1:15" ht="18.95" customHeight="1">
      <c r="A43" s="116"/>
      <c r="B43" s="116"/>
      <c r="C43" s="121"/>
      <c r="D43" s="122"/>
      <c r="E43" s="112"/>
      <c r="F43" s="113"/>
      <c r="G43" s="112"/>
      <c r="H43" s="113"/>
      <c r="I43" s="112"/>
      <c r="J43" s="113"/>
      <c r="K43" s="121"/>
      <c r="L43" s="122"/>
      <c r="M43" s="121"/>
      <c r="N43" s="122"/>
      <c r="O43" s="76"/>
    </row>
    <row r="44" spans="1:15" ht="20.100000000000001" customHeight="1">
      <c r="A44" s="6" t="s">
        <v>41</v>
      </c>
      <c r="B44" s="6"/>
      <c r="C44" s="89"/>
      <c r="D44" s="90"/>
      <c r="E44" s="89"/>
      <c r="F44" s="90"/>
      <c r="G44" s="89"/>
      <c r="H44" s="90"/>
      <c r="I44" s="89"/>
      <c r="J44" s="90"/>
      <c r="K44" s="89"/>
      <c r="L44" s="90"/>
      <c r="M44" s="89"/>
      <c r="N44" s="90"/>
      <c r="O44" s="7"/>
    </row>
    <row r="45" spans="1:15" ht="20.100000000000001" customHeight="1">
      <c r="A45" s="6" t="s">
        <v>12</v>
      </c>
      <c r="B45" s="8" t="s">
        <v>42</v>
      </c>
      <c r="C45" s="89">
        <v>150</v>
      </c>
      <c r="D45" s="90"/>
      <c r="E45" s="91">
        <v>4.97</v>
      </c>
      <c r="F45" s="92"/>
      <c r="G45" s="91">
        <v>5.0999999999999996</v>
      </c>
      <c r="H45" s="92"/>
      <c r="I45" s="91">
        <v>16.5</v>
      </c>
      <c r="J45" s="92"/>
      <c r="K45" s="91">
        <v>131</v>
      </c>
      <c r="L45" s="92"/>
      <c r="M45" s="91">
        <v>0.91</v>
      </c>
      <c r="N45" s="92"/>
      <c r="O45" s="9" t="s">
        <v>14</v>
      </c>
    </row>
    <row r="46" spans="1:15" ht="20.100000000000001" customHeight="1">
      <c r="A46" s="7"/>
      <c r="B46" s="8" t="s">
        <v>43</v>
      </c>
      <c r="C46" s="89">
        <v>150</v>
      </c>
      <c r="D46" s="90"/>
      <c r="E46" s="91">
        <v>3.15</v>
      </c>
      <c r="F46" s="92"/>
      <c r="G46" s="91">
        <v>2.72</v>
      </c>
      <c r="H46" s="92"/>
      <c r="I46" s="91">
        <v>12.9</v>
      </c>
      <c r="J46" s="92"/>
      <c r="K46" s="91">
        <v>89</v>
      </c>
      <c r="L46" s="92"/>
      <c r="M46" s="91">
        <v>1.2</v>
      </c>
      <c r="N46" s="92"/>
      <c r="O46" s="9" t="s">
        <v>64</v>
      </c>
    </row>
    <row r="47" spans="1:15" ht="20.100000000000001" customHeight="1" thickBot="1">
      <c r="A47" s="7"/>
      <c r="B47" s="8" t="s">
        <v>44</v>
      </c>
      <c r="C47" s="89">
        <v>40</v>
      </c>
      <c r="D47" s="90"/>
      <c r="E47" s="91">
        <v>2.4500000000000002</v>
      </c>
      <c r="F47" s="92"/>
      <c r="G47" s="91">
        <v>7.55</v>
      </c>
      <c r="H47" s="92"/>
      <c r="I47" s="91">
        <v>14.6</v>
      </c>
      <c r="J47" s="92"/>
      <c r="K47" s="91">
        <v>136</v>
      </c>
      <c r="L47" s="92"/>
      <c r="M47" s="91">
        <v>0</v>
      </c>
      <c r="N47" s="92"/>
      <c r="O47" s="9"/>
    </row>
    <row r="48" spans="1:15" ht="20.100000000000001" customHeight="1" thickBot="1">
      <c r="A48" s="10"/>
      <c r="B48" s="11"/>
      <c r="C48" s="81">
        <f>SUM(C45:D47)</f>
        <v>340</v>
      </c>
      <c r="D48" s="82"/>
      <c r="E48" s="83">
        <f>SUM(E45:F47)</f>
        <v>10.57</v>
      </c>
      <c r="F48" s="84"/>
      <c r="G48" s="83">
        <f>SUM(G45:H47)</f>
        <v>15.370000000000001</v>
      </c>
      <c r="H48" s="84"/>
      <c r="I48" s="83">
        <f>SUM(I45:J47)</f>
        <v>44</v>
      </c>
      <c r="J48" s="84"/>
      <c r="K48" s="83">
        <f>SUM(K45:L47)</f>
        <v>356</v>
      </c>
      <c r="L48" s="84"/>
      <c r="M48" s="83">
        <f>SUM(M45:N47)</f>
        <v>2.11</v>
      </c>
      <c r="N48" s="84"/>
      <c r="O48" s="12"/>
    </row>
    <row r="49" spans="1:15" ht="20.100000000000001" customHeight="1">
      <c r="A49" s="7"/>
      <c r="B49" s="8"/>
      <c r="C49" s="106"/>
      <c r="D49" s="107"/>
      <c r="E49" s="104"/>
      <c r="F49" s="105"/>
      <c r="G49" s="104"/>
      <c r="H49" s="105"/>
      <c r="I49" s="104"/>
      <c r="J49" s="105"/>
      <c r="K49" s="104"/>
      <c r="L49" s="105"/>
      <c r="M49" s="104"/>
      <c r="N49" s="105"/>
      <c r="O49" s="9"/>
    </row>
    <row r="50" spans="1:15" ht="20.100000000000001" customHeight="1">
      <c r="A50" s="6"/>
      <c r="B50" s="6"/>
      <c r="C50" s="89"/>
      <c r="D50" s="90"/>
      <c r="E50" s="91"/>
      <c r="F50" s="92"/>
      <c r="G50" s="91"/>
      <c r="H50" s="92"/>
      <c r="I50" s="91"/>
      <c r="J50" s="92"/>
      <c r="K50" s="91"/>
      <c r="L50" s="92"/>
      <c r="M50" s="91"/>
      <c r="N50" s="92"/>
      <c r="O50" s="9"/>
    </row>
    <row r="51" spans="1:15" ht="20.100000000000001" customHeight="1">
      <c r="A51" s="6" t="s">
        <v>18</v>
      </c>
      <c r="B51" s="8" t="s">
        <v>344</v>
      </c>
      <c r="C51" s="89">
        <v>100</v>
      </c>
      <c r="D51" s="90"/>
      <c r="E51" s="91">
        <v>0.64</v>
      </c>
      <c r="F51" s="92"/>
      <c r="G51" s="91">
        <v>0.64</v>
      </c>
      <c r="H51" s="92"/>
      <c r="I51" s="91">
        <v>15.68</v>
      </c>
      <c r="J51" s="92"/>
      <c r="K51" s="91">
        <v>72</v>
      </c>
      <c r="L51" s="92"/>
      <c r="M51" s="91">
        <v>3.2</v>
      </c>
      <c r="N51" s="92"/>
      <c r="O51" s="13"/>
    </row>
    <row r="52" spans="1:15" ht="20.100000000000001" customHeight="1">
      <c r="A52" s="8"/>
      <c r="B52" s="8"/>
      <c r="C52" s="89"/>
      <c r="D52" s="90"/>
      <c r="E52" s="91"/>
      <c r="F52" s="92"/>
      <c r="G52" s="91"/>
      <c r="H52" s="92"/>
      <c r="I52" s="91"/>
      <c r="J52" s="92"/>
      <c r="K52" s="91"/>
      <c r="L52" s="92"/>
      <c r="M52" s="91"/>
      <c r="N52" s="92"/>
      <c r="O52" s="14"/>
    </row>
    <row r="53" spans="1:15" ht="20.100000000000001" customHeight="1">
      <c r="A53" s="6" t="s">
        <v>19</v>
      </c>
      <c r="B53" s="30" t="s">
        <v>46</v>
      </c>
      <c r="C53" s="89">
        <v>30</v>
      </c>
      <c r="D53" s="90"/>
      <c r="E53" s="91">
        <v>0.28999999999999998</v>
      </c>
      <c r="F53" s="92"/>
      <c r="G53" s="91">
        <v>3.95</v>
      </c>
      <c r="H53" s="92"/>
      <c r="I53" s="91">
        <v>0.91</v>
      </c>
      <c r="J53" s="92"/>
      <c r="K53" s="91">
        <v>40</v>
      </c>
      <c r="L53" s="92"/>
      <c r="M53" s="91">
        <v>3.65</v>
      </c>
      <c r="N53" s="92"/>
      <c r="O53" s="9" t="s">
        <v>365</v>
      </c>
    </row>
    <row r="54" spans="1:15" ht="20.100000000000001" customHeight="1">
      <c r="A54" s="7"/>
      <c r="B54" s="15" t="s">
        <v>48</v>
      </c>
      <c r="C54" s="89">
        <v>150</v>
      </c>
      <c r="D54" s="90"/>
      <c r="E54" s="91">
        <v>1.45</v>
      </c>
      <c r="F54" s="92"/>
      <c r="G54" s="91">
        <v>3.93</v>
      </c>
      <c r="H54" s="92"/>
      <c r="I54" s="91">
        <v>10.199999999999999</v>
      </c>
      <c r="J54" s="92"/>
      <c r="K54" s="91">
        <v>82</v>
      </c>
      <c r="L54" s="92"/>
      <c r="M54" s="91">
        <v>8.23</v>
      </c>
      <c r="N54" s="92"/>
      <c r="O54" s="9" t="s">
        <v>363</v>
      </c>
    </row>
    <row r="55" spans="1:15" ht="20.100000000000001" customHeight="1">
      <c r="A55" s="7"/>
      <c r="B55" s="8" t="s">
        <v>49</v>
      </c>
      <c r="C55" s="89">
        <v>110</v>
      </c>
      <c r="D55" s="90"/>
      <c r="E55" s="91">
        <v>3.54</v>
      </c>
      <c r="F55" s="92"/>
      <c r="G55" s="91">
        <v>2.52</v>
      </c>
      <c r="H55" s="92"/>
      <c r="I55" s="91">
        <v>21.6</v>
      </c>
      <c r="J55" s="92"/>
      <c r="K55" s="91">
        <v>125</v>
      </c>
      <c r="L55" s="92"/>
      <c r="M55" s="91">
        <v>0</v>
      </c>
      <c r="N55" s="92"/>
      <c r="O55" s="9" t="s">
        <v>373</v>
      </c>
    </row>
    <row r="56" spans="1:15" ht="20.100000000000001" customHeight="1">
      <c r="A56" s="7"/>
      <c r="B56" s="8" t="s">
        <v>50</v>
      </c>
      <c r="C56" s="89">
        <v>60</v>
      </c>
      <c r="D56" s="90"/>
      <c r="E56" s="91">
        <v>7.7</v>
      </c>
      <c r="F56" s="92"/>
      <c r="G56" s="91">
        <v>6.2</v>
      </c>
      <c r="H56" s="92"/>
      <c r="I56" s="91">
        <v>1.98</v>
      </c>
      <c r="J56" s="92"/>
      <c r="K56" s="91">
        <v>94.5</v>
      </c>
      <c r="L56" s="92"/>
      <c r="M56" s="91">
        <v>0.3</v>
      </c>
      <c r="N56" s="92"/>
      <c r="O56" s="9" t="s">
        <v>114</v>
      </c>
    </row>
    <row r="57" spans="1:15" ht="20.100000000000001" customHeight="1">
      <c r="A57" s="7"/>
      <c r="B57" s="8" t="s">
        <v>320</v>
      </c>
      <c r="C57" s="89">
        <v>150</v>
      </c>
      <c r="D57" s="90"/>
      <c r="E57" s="91">
        <v>0.8</v>
      </c>
      <c r="F57" s="92"/>
      <c r="G57" s="91">
        <v>0.8</v>
      </c>
      <c r="H57" s="92"/>
      <c r="I57" s="91">
        <v>11.95</v>
      </c>
      <c r="J57" s="92"/>
      <c r="K57" s="91">
        <v>48.5</v>
      </c>
      <c r="L57" s="92"/>
      <c r="M57" s="91">
        <v>0.86</v>
      </c>
      <c r="N57" s="92"/>
      <c r="O57" s="9" t="s">
        <v>372</v>
      </c>
    </row>
    <row r="58" spans="1:15" ht="20.100000000000001" customHeight="1" thickBot="1">
      <c r="A58" s="16"/>
      <c r="B58" s="7" t="s">
        <v>27</v>
      </c>
      <c r="C58" s="89">
        <v>40</v>
      </c>
      <c r="D58" s="90"/>
      <c r="E58" s="91">
        <v>2.64</v>
      </c>
      <c r="F58" s="92"/>
      <c r="G58" s="91">
        <v>0.48</v>
      </c>
      <c r="H58" s="92"/>
      <c r="I58" s="91">
        <v>13.36</v>
      </c>
      <c r="J58" s="92"/>
      <c r="K58" s="91">
        <v>69.5</v>
      </c>
      <c r="L58" s="92"/>
      <c r="M58" s="91">
        <v>0</v>
      </c>
      <c r="N58" s="92"/>
      <c r="O58" s="25"/>
    </row>
    <row r="59" spans="1:15" ht="20.100000000000001" customHeight="1" thickBot="1">
      <c r="A59" s="10"/>
      <c r="B59" s="11"/>
      <c r="C59" s="81">
        <f>SUM(C53:C58)</f>
        <v>540</v>
      </c>
      <c r="D59" s="82"/>
      <c r="E59" s="83">
        <f>SUM(E53:F58)</f>
        <v>16.420000000000002</v>
      </c>
      <c r="F59" s="84"/>
      <c r="G59" s="83">
        <f>SUM(G53:H58)</f>
        <v>17.880000000000003</v>
      </c>
      <c r="H59" s="84"/>
      <c r="I59" s="83">
        <f>SUM(I53:J58)</f>
        <v>60</v>
      </c>
      <c r="J59" s="84"/>
      <c r="K59" s="83">
        <f>SUM(K53:L58)</f>
        <v>459.5</v>
      </c>
      <c r="L59" s="84"/>
      <c r="M59" s="83">
        <f>SUM(M53:N58)</f>
        <v>13.040000000000001</v>
      </c>
      <c r="N59" s="84"/>
      <c r="O59" s="12"/>
    </row>
    <row r="60" spans="1:15" ht="20.100000000000001" customHeight="1">
      <c r="A60" s="18"/>
      <c r="B60" s="18"/>
      <c r="C60" s="102"/>
      <c r="D60" s="103"/>
      <c r="E60" s="104"/>
      <c r="F60" s="105"/>
      <c r="G60" s="104"/>
      <c r="H60" s="105"/>
      <c r="I60" s="104"/>
      <c r="J60" s="105"/>
      <c r="K60" s="104"/>
      <c r="L60" s="105"/>
      <c r="M60" s="104"/>
      <c r="N60" s="105"/>
      <c r="O60" s="14"/>
    </row>
    <row r="61" spans="1:15" ht="20.100000000000001" customHeight="1">
      <c r="A61" s="18" t="s">
        <v>28</v>
      </c>
      <c r="B61" s="8" t="s">
        <v>51</v>
      </c>
      <c r="C61" s="89">
        <v>150</v>
      </c>
      <c r="D61" s="90"/>
      <c r="E61" s="91">
        <v>4.3499999999999996</v>
      </c>
      <c r="F61" s="92"/>
      <c r="G61" s="91">
        <v>3.75</v>
      </c>
      <c r="H61" s="92"/>
      <c r="I61" s="91">
        <v>6.3</v>
      </c>
      <c r="J61" s="92"/>
      <c r="K61" s="91">
        <v>76</v>
      </c>
      <c r="L61" s="92"/>
      <c r="M61" s="91">
        <v>0.45</v>
      </c>
      <c r="N61" s="92"/>
      <c r="O61" s="9"/>
    </row>
    <row r="62" spans="1:15" ht="20.100000000000001" customHeight="1">
      <c r="A62" s="18"/>
      <c r="B62" s="8" t="s">
        <v>52</v>
      </c>
      <c r="C62" s="89">
        <v>10</v>
      </c>
      <c r="D62" s="90"/>
      <c r="E62" s="91">
        <v>0.3</v>
      </c>
      <c r="F62" s="92"/>
      <c r="G62" s="91">
        <v>0.27</v>
      </c>
      <c r="H62" s="92"/>
      <c r="I62" s="91">
        <v>8.01</v>
      </c>
      <c r="J62" s="92"/>
      <c r="K62" s="91">
        <v>34.4</v>
      </c>
      <c r="L62" s="92"/>
      <c r="M62" s="91">
        <v>0</v>
      </c>
      <c r="N62" s="92"/>
      <c r="O62" s="9"/>
    </row>
    <row r="63" spans="1:15" ht="20.100000000000001" customHeight="1" thickBot="1">
      <c r="A63" s="7"/>
      <c r="B63" s="8" t="s">
        <v>54</v>
      </c>
      <c r="C63" s="89">
        <v>90</v>
      </c>
      <c r="D63" s="90"/>
      <c r="E63" s="91">
        <v>0.36</v>
      </c>
      <c r="F63" s="92"/>
      <c r="G63" s="91">
        <v>0.27</v>
      </c>
      <c r="H63" s="92"/>
      <c r="I63" s="91">
        <v>9.27</v>
      </c>
      <c r="J63" s="92"/>
      <c r="K63" s="91">
        <v>41.4</v>
      </c>
      <c r="L63" s="92"/>
      <c r="M63" s="91">
        <v>4.5</v>
      </c>
      <c r="N63" s="92"/>
      <c r="O63" s="13"/>
    </row>
    <row r="64" spans="1:15" ht="20.100000000000001" customHeight="1" thickBot="1">
      <c r="A64" s="19"/>
      <c r="B64" s="11"/>
      <c r="C64" s="81">
        <f>SUM(C61:C63)</f>
        <v>250</v>
      </c>
      <c r="D64" s="82"/>
      <c r="E64" s="83">
        <f>SUM(E61:F63)</f>
        <v>5.01</v>
      </c>
      <c r="F64" s="84"/>
      <c r="G64" s="83">
        <f>SUM(G61:H63)</f>
        <v>4.2899999999999991</v>
      </c>
      <c r="H64" s="84"/>
      <c r="I64" s="83">
        <f>SUM(I61:J63)</f>
        <v>23.58</v>
      </c>
      <c r="J64" s="84"/>
      <c r="K64" s="83">
        <f>SUM(K61:L63)</f>
        <v>151.80000000000001</v>
      </c>
      <c r="L64" s="84"/>
      <c r="M64" s="83">
        <f>SUM(M61:N63)</f>
        <v>4.95</v>
      </c>
      <c r="N64" s="84"/>
      <c r="O64" s="12"/>
    </row>
    <row r="65" spans="1:15" ht="20.100000000000001" customHeight="1">
      <c r="A65" s="20"/>
      <c r="B65" s="21"/>
      <c r="C65" s="102"/>
      <c r="D65" s="103"/>
      <c r="E65" s="104"/>
      <c r="F65" s="105"/>
      <c r="G65" s="104"/>
      <c r="H65" s="105"/>
      <c r="I65" s="104"/>
      <c r="J65" s="105"/>
      <c r="K65" s="104"/>
      <c r="L65" s="105"/>
      <c r="M65" s="104"/>
      <c r="N65" s="105"/>
      <c r="O65" s="22"/>
    </row>
    <row r="66" spans="1:15" ht="20.100000000000001" customHeight="1">
      <c r="A66" s="6" t="s">
        <v>31</v>
      </c>
      <c r="B66" s="8" t="s">
        <v>55</v>
      </c>
      <c r="C66" s="89">
        <v>120</v>
      </c>
      <c r="D66" s="90"/>
      <c r="E66" s="91">
        <v>8.77</v>
      </c>
      <c r="F66" s="92"/>
      <c r="G66" s="91">
        <v>6.03</v>
      </c>
      <c r="H66" s="92"/>
      <c r="I66" s="91">
        <v>8.58</v>
      </c>
      <c r="J66" s="92"/>
      <c r="K66" s="91">
        <v>171</v>
      </c>
      <c r="L66" s="92"/>
      <c r="M66" s="91">
        <v>0.12</v>
      </c>
      <c r="N66" s="92"/>
      <c r="O66" s="9" t="s">
        <v>56</v>
      </c>
    </row>
    <row r="67" spans="1:15" ht="20.100000000000001" customHeight="1">
      <c r="A67" s="23"/>
      <c r="B67" s="15" t="s">
        <v>57</v>
      </c>
      <c r="C67" s="89">
        <v>50</v>
      </c>
      <c r="D67" s="90"/>
      <c r="E67" s="91">
        <v>0.97</v>
      </c>
      <c r="F67" s="92"/>
      <c r="G67" s="91">
        <v>2.2599999999999998</v>
      </c>
      <c r="H67" s="92"/>
      <c r="I67" s="91">
        <v>6.63</v>
      </c>
      <c r="J67" s="92"/>
      <c r="K67" s="91">
        <v>50</v>
      </c>
      <c r="L67" s="92"/>
      <c r="M67" s="91">
        <v>0.16</v>
      </c>
      <c r="N67" s="92"/>
      <c r="O67" s="9" t="s">
        <v>17</v>
      </c>
    </row>
    <row r="68" spans="1:15" ht="20.100000000000001" customHeight="1">
      <c r="A68" s="7"/>
      <c r="B68" s="8" t="s">
        <v>58</v>
      </c>
      <c r="C68" s="89">
        <v>190</v>
      </c>
      <c r="D68" s="90"/>
      <c r="E68" s="91">
        <v>0.06</v>
      </c>
      <c r="F68" s="92"/>
      <c r="G68" s="91">
        <v>0.02</v>
      </c>
      <c r="H68" s="92"/>
      <c r="I68" s="91">
        <v>9.99</v>
      </c>
      <c r="J68" s="92"/>
      <c r="K68" s="91">
        <v>40</v>
      </c>
      <c r="L68" s="92"/>
      <c r="M68" s="91">
        <v>0.03</v>
      </c>
      <c r="N68" s="92"/>
      <c r="O68" s="9" t="s">
        <v>363</v>
      </c>
    </row>
    <row r="69" spans="1:15" ht="20.100000000000001" customHeight="1" thickBot="1">
      <c r="A69" s="16"/>
      <c r="B69" s="24" t="s">
        <v>37</v>
      </c>
      <c r="C69" s="89">
        <v>40</v>
      </c>
      <c r="D69" s="90"/>
      <c r="E69" s="91">
        <v>3.04</v>
      </c>
      <c r="F69" s="92"/>
      <c r="G69" s="91">
        <v>0.32</v>
      </c>
      <c r="H69" s="92"/>
      <c r="I69" s="91">
        <v>19.68</v>
      </c>
      <c r="J69" s="92"/>
      <c r="K69" s="91">
        <v>89.4</v>
      </c>
      <c r="L69" s="92"/>
      <c r="M69" s="91">
        <v>0</v>
      </c>
      <c r="N69" s="92"/>
      <c r="O69" s="25"/>
    </row>
    <row r="70" spans="1:15" ht="20.100000000000001" customHeight="1" thickBot="1">
      <c r="A70" s="11"/>
      <c r="B70" s="11"/>
      <c r="C70" s="81">
        <f t="shared" ref="C70" si="4">SUM(C66:C69)</f>
        <v>400</v>
      </c>
      <c r="D70" s="82"/>
      <c r="E70" s="83">
        <f>SUM(E66:F69)</f>
        <v>12.84</v>
      </c>
      <c r="F70" s="84"/>
      <c r="G70" s="83">
        <f t="shared" ref="G70" si="5">SUM(G66:H69)</f>
        <v>8.629999999999999</v>
      </c>
      <c r="H70" s="84"/>
      <c r="I70" s="83">
        <f t="shared" ref="I70" si="6">SUM(I66:J69)</f>
        <v>44.88</v>
      </c>
      <c r="J70" s="84"/>
      <c r="K70" s="83">
        <f t="shared" ref="K70" si="7">SUM(K66:L69)</f>
        <v>350.4</v>
      </c>
      <c r="L70" s="84"/>
      <c r="M70" s="83">
        <f t="shared" ref="M70" si="8">SUM(M66:N69)</f>
        <v>0.31000000000000005</v>
      </c>
      <c r="N70" s="84"/>
      <c r="O70" s="26"/>
    </row>
    <row r="71" spans="1:15" ht="37.5" customHeight="1">
      <c r="A71" s="27" t="s">
        <v>59</v>
      </c>
      <c r="B71" s="28"/>
      <c r="C71" s="77"/>
      <c r="D71" s="78"/>
      <c r="E71" s="79">
        <f>E48+E51+E59+E64+E70</f>
        <v>45.480000000000004</v>
      </c>
      <c r="F71" s="80"/>
      <c r="G71" s="79">
        <f>G48+G51+G59+G64+G70</f>
        <v>46.81</v>
      </c>
      <c r="H71" s="80"/>
      <c r="I71" s="79">
        <f>I48+I51+I59+I64+I70</f>
        <v>188.14</v>
      </c>
      <c r="J71" s="80"/>
      <c r="K71" s="79">
        <f>K48+K51+K59+K64+K70</f>
        <v>1389.6999999999998</v>
      </c>
      <c r="L71" s="80"/>
      <c r="M71" s="79">
        <f>M48+M51+M59+M64+M70</f>
        <v>23.61</v>
      </c>
      <c r="N71" s="80"/>
      <c r="O71" s="29"/>
    </row>
    <row r="72" spans="1:15" ht="18.95" customHeight="1"/>
    <row r="73" spans="1:15" ht="18.95" customHeight="1"/>
    <row r="74" spans="1:15" ht="18.95" customHeight="1"/>
    <row r="75" spans="1:15" ht="18.95" customHeight="1"/>
    <row r="76" spans="1:15" ht="18.95" customHeight="1"/>
    <row r="77" spans="1:15" ht="18.95" customHeight="1"/>
    <row r="78" spans="1:15" ht="18.95" customHeight="1">
      <c r="A78" s="1"/>
      <c r="B78" s="2"/>
      <c r="C78" s="3"/>
      <c r="D78" s="3"/>
      <c r="E78" s="3" t="s">
        <v>60</v>
      </c>
      <c r="F78" s="3"/>
      <c r="G78" s="4"/>
      <c r="H78" s="4"/>
      <c r="I78" s="4"/>
      <c r="J78" s="4"/>
      <c r="K78" s="4"/>
      <c r="L78" s="4"/>
      <c r="M78" s="3"/>
      <c r="N78" s="3"/>
      <c r="O78" s="3"/>
    </row>
    <row r="79" spans="1:15" ht="18.95" customHeight="1">
      <c r="A79" s="114" t="s">
        <v>1</v>
      </c>
      <c r="B79" s="114" t="s">
        <v>2</v>
      </c>
      <c r="C79" s="117" t="s">
        <v>61</v>
      </c>
      <c r="D79" s="118"/>
      <c r="E79" s="123" t="s">
        <v>4</v>
      </c>
      <c r="F79" s="124"/>
      <c r="G79" s="124"/>
      <c r="H79" s="124"/>
      <c r="I79" s="124"/>
      <c r="J79" s="125"/>
      <c r="K79" s="117" t="s">
        <v>5</v>
      </c>
      <c r="L79" s="118"/>
      <c r="M79" s="117" t="s">
        <v>6</v>
      </c>
      <c r="N79" s="118"/>
      <c r="O79" s="74" t="s">
        <v>7</v>
      </c>
    </row>
    <row r="80" spans="1:15" ht="18.95" customHeight="1">
      <c r="A80" s="115"/>
      <c r="B80" s="115"/>
      <c r="C80" s="119"/>
      <c r="D80" s="120"/>
      <c r="E80" s="110" t="s">
        <v>8</v>
      </c>
      <c r="F80" s="111"/>
      <c r="G80" s="110" t="s">
        <v>9</v>
      </c>
      <c r="H80" s="111"/>
      <c r="I80" s="110" t="s">
        <v>10</v>
      </c>
      <c r="J80" s="111"/>
      <c r="K80" s="119"/>
      <c r="L80" s="120"/>
      <c r="M80" s="119"/>
      <c r="N80" s="120"/>
      <c r="O80" s="75"/>
    </row>
    <row r="81" spans="1:15" ht="18.95" customHeight="1">
      <c r="A81" s="116"/>
      <c r="B81" s="116"/>
      <c r="C81" s="121"/>
      <c r="D81" s="122"/>
      <c r="E81" s="112"/>
      <c r="F81" s="113"/>
      <c r="G81" s="112"/>
      <c r="H81" s="113"/>
      <c r="I81" s="112"/>
      <c r="J81" s="113"/>
      <c r="K81" s="121"/>
      <c r="L81" s="122"/>
      <c r="M81" s="121"/>
      <c r="N81" s="122"/>
      <c r="O81" s="76"/>
    </row>
    <row r="82" spans="1:15" ht="20.100000000000001" customHeight="1">
      <c r="A82" s="6" t="s">
        <v>62</v>
      </c>
      <c r="B82" s="6"/>
      <c r="C82" s="89"/>
      <c r="D82" s="90"/>
      <c r="E82" s="89"/>
      <c r="F82" s="90"/>
      <c r="G82" s="89"/>
      <c r="H82" s="90"/>
      <c r="I82" s="89"/>
      <c r="J82" s="90"/>
      <c r="K82" s="89"/>
      <c r="L82" s="90"/>
      <c r="M82" s="89"/>
      <c r="N82" s="90"/>
      <c r="O82" s="7"/>
    </row>
    <row r="83" spans="1:15" ht="20.100000000000001" customHeight="1">
      <c r="A83" s="6" t="s">
        <v>12</v>
      </c>
      <c r="B83" s="8" t="s">
        <v>356</v>
      </c>
      <c r="C83" s="89">
        <v>150</v>
      </c>
      <c r="D83" s="90"/>
      <c r="E83" s="91">
        <v>4</v>
      </c>
      <c r="F83" s="92"/>
      <c r="G83" s="91">
        <v>4.2</v>
      </c>
      <c r="H83" s="92"/>
      <c r="I83" s="91">
        <v>24.5</v>
      </c>
      <c r="J83" s="92"/>
      <c r="K83" s="91">
        <v>152</v>
      </c>
      <c r="L83" s="92"/>
      <c r="M83" s="91">
        <v>0</v>
      </c>
      <c r="N83" s="92"/>
      <c r="O83" s="9" t="s">
        <v>357</v>
      </c>
    </row>
    <row r="84" spans="1:15" ht="20.100000000000001" customHeight="1">
      <c r="A84" s="7"/>
      <c r="B84" s="8" t="s">
        <v>15</v>
      </c>
      <c r="C84" s="89">
        <v>180</v>
      </c>
      <c r="D84" s="90"/>
      <c r="E84" s="91">
        <v>2.58</v>
      </c>
      <c r="F84" s="92"/>
      <c r="G84" s="91">
        <v>2.41</v>
      </c>
      <c r="H84" s="92"/>
      <c r="I84" s="91">
        <v>14.4</v>
      </c>
      <c r="J84" s="92"/>
      <c r="K84" s="91">
        <v>91</v>
      </c>
      <c r="L84" s="92"/>
      <c r="M84" s="91">
        <v>1.17</v>
      </c>
      <c r="N84" s="92"/>
      <c r="O84" s="9" t="s">
        <v>45</v>
      </c>
    </row>
    <row r="85" spans="1:15" ht="20.100000000000001" customHeight="1" thickBot="1">
      <c r="A85" s="7"/>
      <c r="B85" s="8" t="s">
        <v>63</v>
      </c>
      <c r="C85" s="89">
        <v>30</v>
      </c>
      <c r="D85" s="90"/>
      <c r="E85" s="91">
        <v>1.25</v>
      </c>
      <c r="F85" s="92"/>
      <c r="G85" s="91">
        <v>0.62</v>
      </c>
      <c r="H85" s="92"/>
      <c r="I85" s="91">
        <v>16.5</v>
      </c>
      <c r="J85" s="92"/>
      <c r="K85" s="91">
        <v>96.9</v>
      </c>
      <c r="L85" s="92"/>
      <c r="M85" s="91">
        <v>0</v>
      </c>
      <c r="N85" s="92"/>
      <c r="O85" s="9"/>
    </row>
    <row r="86" spans="1:15" ht="20.100000000000001" customHeight="1" thickBot="1">
      <c r="A86" s="10"/>
      <c r="B86" s="11"/>
      <c r="C86" s="81">
        <f>SUM(C83:D85)</f>
        <v>360</v>
      </c>
      <c r="D86" s="82"/>
      <c r="E86" s="83">
        <f>SUM(E83:F85)</f>
        <v>7.83</v>
      </c>
      <c r="F86" s="84"/>
      <c r="G86" s="83">
        <f>SUM(G83:H85)</f>
        <v>7.23</v>
      </c>
      <c r="H86" s="84"/>
      <c r="I86" s="83">
        <f>SUM(I83:J85)</f>
        <v>55.4</v>
      </c>
      <c r="J86" s="84"/>
      <c r="K86" s="83">
        <f>SUM(K83:L85)</f>
        <v>339.9</v>
      </c>
      <c r="L86" s="84"/>
      <c r="M86" s="83">
        <f>SUM(M83:N85)</f>
        <v>1.17</v>
      </c>
      <c r="N86" s="84"/>
      <c r="O86" s="12"/>
    </row>
    <row r="87" spans="1:15" ht="20.100000000000001" customHeight="1">
      <c r="A87" s="7"/>
      <c r="B87" s="8"/>
      <c r="C87" s="106"/>
      <c r="D87" s="107"/>
      <c r="E87" s="104"/>
      <c r="F87" s="105"/>
      <c r="G87" s="104"/>
      <c r="H87" s="105"/>
      <c r="I87" s="104"/>
      <c r="J87" s="105"/>
      <c r="K87" s="104"/>
      <c r="L87" s="105"/>
      <c r="M87" s="104"/>
      <c r="N87" s="105"/>
      <c r="O87" s="9"/>
    </row>
    <row r="88" spans="1:15" ht="20.100000000000001" customHeight="1">
      <c r="A88" s="6"/>
      <c r="B88" s="6"/>
      <c r="C88" s="89"/>
      <c r="D88" s="90"/>
      <c r="E88" s="91"/>
      <c r="F88" s="92"/>
      <c r="G88" s="91"/>
      <c r="H88" s="92"/>
      <c r="I88" s="91"/>
      <c r="J88" s="92"/>
      <c r="K88" s="91"/>
      <c r="L88" s="92"/>
      <c r="M88" s="91"/>
      <c r="N88" s="92"/>
      <c r="O88" s="9"/>
    </row>
    <row r="89" spans="1:15" ht="20.100000000000001" customHeight="1">
      <c r="A89" s="6" t="s">
        <v>18</v>
      </c>
      <c r="B89" s="8" t="s">
        <v>345</v>
      </c>
      <c r="C89" s="89">
        <v>100</v>
      </c>
      <c r="D89" s="90"/>
      <c r="E89" s="91">
        <v>1.2</v>
      </c>
      <c r="F89" s="92"/>
      <c r="G89" s="91">
        <v>0</v>
      </c>
      <c r="H89" s="92"/>
      <c r="I89" s="91">
        <v>2.88</v>
      </c>
      <c r="J89" s="92"/>
      <c r="K89" s="91">
        <v>68</v>
      </c>
      <c r="L89" s="92"/>
      <c r="M89" s="91">
        <v>16</v>
      </c>
      <c r="N89" s="92"/>
      <c r="O89" s="13"/>
    </row>
    <row r="90" spans="1:15" ht="20.100000000000001" customHeight="1">
      <c r="A90" s="8"/>
      <c r="B90" s="8"/>
      <c r="C90" s="89"/>
      <c r="D90" s="90"/>
      <c r="E90" s="91"/>
      <c r="F90" s="92"/>
      <c r="G90" s="91"/>
      <c r="H90" s="92"/>
      <c r="I90" s="91"/>
      <c r="J90" s="92"/>
      <c r="K90" s="91"/>
      <c r="L90" s="92"/>
      <c r="M90" s="91"/>
      <c r="N90" s="92"/>
      <c r="O90" s="14"/>
    </row>
    <row r="91" spans="1:15" ht="20.100000000000001" customHeight="1">
      <c r="A91" s="6" t="s">
        <v>19</v>
      </c>
      <c r="B91" s="30" t="s">
        <v>66</v>
      </c>
      <c r="C91" s="89">
        <v>30</v>
      </c>
      <c r="D91" s="90"/>
      <c r="E91" s="91">
        <v>0.56999999999999995</v>
      </c>
      <c r="F91" s="92"/>
      <c r="G91" s="91">
        <v>2.11</v>
      </c>
      <c r="H91" s="92"/>
      <c r="I91" s="91">
        <v>3.52</v>
      </c>
      <c r="J91" s="92"/>
      <c r="K91" s="91">
        <v>35</v>
      </c>
      <c r="L91" s="92"/>
      <c r="M91" s="91">
        <v>5.6</v>
      </c>
      <c r="N91" s="92"/>
      <c r="O91" s="9" t="s">
        <v>363</v>
      </c>
    </row>
    <row r="92" spans="1:15" ht="20.100000000000001" customHeight="1">
      <c r="A92" s="7"/>
      <c r="B92" s="15" t="s">
        <v>394</v>
      </c>
      <c r="C92" s="89">
        <v>150</v>
      </c>
      <c r="D92" s="90"/>
      <c r="E92" s="91">
        <v>1.84</v>
      </c>
      <c r="F92" s="92"/>
      <c r="G92" s="91">
        <v>4.45</v>
      </c>
      <c r="H92" s="92"/>
      <c r="I92" s="91">
        <v>12.5</v>
      </c>
      <c r="J92" s="92"/>
      <c r="K92" s="91">
        <v>99</v>
      </c>
      <c r="L92" s="92"/>
      <c r="M92" s="91">
        <v>5.37</v>
      </c>
      <c r="N92" s="92"/>
      <c r="O92" s="9" t="s">
        <v>358</v>
      </c>
    </row>
    <row r="93" spans="1:15" ht="20.100000000000001" customHeight="1">
      <c r="A93" s="7"/>
      <c r="B93" s="8" t="s">
        <v>68</v>
      </c>
      <c r="C93" s="89">
        <v>110</v>
      </c>
      <c r="D93" s="90"/>
      <c r="E93" s="91">
        <v>10.1</v>
      </c>
      <c r="F93" s="92"/>
      <c r="G93" s="91">
        <v>6.38</v>
      </c>
      <c r="H93" s="92"/>
      <c r="I93" s="91">
        <v>15.02</v>
      </c>
      <c r="J93" s="92"/>
      <c r="K93" s="91">
        <v>158</v>
      </c>
      <c r="L93" s="92"/>
      <c r="M93" s="91">
        <v>15.03</v>
      </c>
      <c r="N93" s="92"/>
      <c r="O93" s="9" t="s">
        <v>47</v>
      </c>
    </row>
    <row r="94" spans="1:15" ht="20.100000000000001" customHeight="1">
      <c r="A94" s="7"/>
      <c r="B94" s="8" t="s">
        <v>207</v>
      </c>
      <c r="C94" s="89">
        <v>150</v>
      </c>
      <c r="D94" s="90"/>
      <c r="E94" s="91">
        <v>0.17</v>
      </c>
      <c r="F94" s="92"/>
      <c r="G94" s="91">
        <v>7.0000000000000007E-2</v>
      </c>
      <c r="H94" s="92"/>
      <c r="I94" s="91">
        <v>12.51</v>
      </c>
      <c r="J94" s="92"/>
      <c r="K94" s="91">
        <v>49</v>
      </c>
      <c r="L94" s="92"/>
      <c r="M94" s="91">
        <v>66.75</v>
      </c>
      <c r="N94" s="92"/>
      <c r="O94" s="9" t="s">
        <v>67</v>
      </c>
    </row>
    <row r="95" spans="1:15" ht="20.100000000000001" customHeight="1">
      <c r="A95" s="16"/>
      <c r="B95" s="7" t="s">
        <v>27</v>
      </c>
      <c r="C95" s="89">
        <v>40</v>
      </c>
      <c r="D95" s="90"/>
      <c r="E95" s="91">
        <v>2.64</v>
      </c>
      <c r="F95" s="92"/>
      <c r="G95" s="91">
        <v>0.48</v>
      </c>
      <c r="H95" s="92"/>
      <c r="I95" s="91">
        <v>13.36</v>
      </c>
      <c r="J95" s="92"/>
      <c r="K95" s="91">
        <v>69.5</v>
      </c>
      <c r="L95" s="92"/>
      <c r="M95" s="91">
        <v>0</v>
      </c>
      <c r="N95" s="92"/>
      <c r="O95" s="25"/>
    </row>
    <row r="96" spans="1:15" ht="20.100000000000001" customHeight="1" thickBot="1">
      <c r="A96" s="16"/>
      <c r="B96" s="7" t="s">
        <v>70</v>
      </c>
      <c r="C96" s="89">
        <v>30</v>
      </c>
      <c r="D96" s="90"/>
      <c r="E96" s="91">
        <v>0.35</v>
      </c>
      <c r="F96" s="92"/>
      <c r="G96" s="91">
        <v>1.27</v>
      </c>
      <c r="H96" s="92"/>
      <c r="I96" s="91">
        <v>2.4300000000000002</v>
      </c>
      <c r="J96" s="92"/>
      <c r="K96" s="91">
        <v>22</v>
      </c>
      <c r="L96" s="92"/>
      <c r="M96" s="91">
        <v>0.72</v>
      </c>
      <c r="N96" s="92"/>
      <c r="O96" s="25"/>
    </row>
    <row r="97" spans="1:15" ht="20.100000000000001" customHeight="1" thickBot="1">
      <c r="A97" s="10"/>
      <c r="B97" s="11"/>
      <c r="C97" s="81">
        <f>SUM(C91:C96)</f>
        <v>510</v>
      </c>
      <c r="D97" s="82"/>
      <c r="E97" s="83">
        <f>SUM(E91:F96)</f>
        <v>15.67</v>
      </c>
      <c r="F97" s="84"/>
      <c r="G97" s="83">
        <f>SUM(G91:H96)</f>
        <v>14.760000000000002</v>
      </c>
      <c r="H97" s="84"/>
      <c r="I97" s="83">
        <f>SUM(I91:J96)</f>
        <v>59.339999999999996</v>
      </c>
      <c r="J97" s="84"/>
      <c r="K97" s="83">
        <f>SUM(K91:L96)</f>
        <v>432.5</v>
      </c>
      <c r="L97" s="84"/>
      <c r="M97" s="83">
        <f>SUM(M91:N96)</f>
        <v>93.47</v>
      </c>
      <c r="N97" s="84"/>
      <c r="O97" s="12"/>
    </row>
    <row r="98" spans="1:15" ht="20.100000000000001" customHeight="1">
      <c r="A98" s="18"/>
      <c r="B98" s="18"/>
      <c r="C98" s="102"/>
      <c r="D98" s="103"/>
      <c r="E98" s="104"/>
      <c r="F98" s="105"/>
      <c r="G98" s="104"/>
      <c r="H98" s="105"/>
      <c r="I98" s="104"/>
      <c r="J98" s="105"/>
      <c r="K98" s="104"/>
      <c r="L98" s="105"/>
      <c r="M98" s="104"/>
      <c r="N98" s="105"/>
      <c r="O98" s="14"/>
    </row>
    <row r="99" spans="1:15" ht="20.100000000000001" customHeight="1">
      <c r="A99" s="18" t="s">
        <v>28</v>
      </c>
      <c r="B99" s="8" t="s">
        <v>72</v>
      </c>
      <c r="C99" s="89">
        <v>150</v>
      </c>
      <c r="D99" s="90"/>
      <c r="E99" s="91">
        <v>2.5</v>
      </c>
      <c r="F99" s="92"/>
      <c r="G99" s="91">
        <v>4.8</v>
      </c>
      <c r="H99" s="92"/>
      <c r="I99" s="91">
        <v>3</v>
      </c>
      <c r="J99" s="92"/>
      <c r="K99" s="91">
        <v>58.2</v>
      </c>
      <c r="L99" s="92"/>
      <c r="M99" s="91">
        <v>0</v>
      </c>
      <c r="N99" s="92"/>
      <c r="O99" s="9"/>
    </row>
    <row r="100" spans="1:15" ht="20.100000000000001" customHeight="1" thickBot="1">
      <c r="A100" s="18"/>
      <c r="B100" s="8" t="s">
        <v>73</v>
      </c>
      <c r="C100" s="89">
        <v>50</v>
      </c>
      <c r="D100" s="90"/>
      <c r="E100" s="91">
        <v>3.64</v>
      </c>
      <c r="F100" s="92"/>
      <c r="G100" s="91">
        <v>6.26</v>
      </c>
      <c r="H100" s="92"/>
      <c r="I100" s="91">
        <v>26.9</v>
      </c>
      <c r="J100" s="92"/>
      <c r="K100" s="91">
        <v>159</v>
      </c>
      <c r="L100" s="92"/>
      <c r="M100" s="91">
        <v>0</v>
      </c>
      <c r="N100" s="92"/>
      <c r="O100" s="9" t="s">
        <v>74</v>
      </c>
    </row>
    <row r="101" spans="1:15" ht="20.100000000000001" customHeight="1" thickBot="1">
      <c r="A101" s="19"/>
      <c r="B101" s="11"/>
      <c r="C101" s="81">
        <f>SUM(C99:C100)</f>
        <v>200</v>
      </c>
      <c r="D101" s="82"/>
      <c r="E101" s="83">
        <f>SUM(E99:F100)</f>
        <v>6.1400000000000006</v>
      </c>
      <c r="F101" s="84"/>
      <c r="G101" s="83">
        <f>SUM(G99:H100)</f>
        <v>11.059999999999999</v>
      </c>
      <c r="H101" s="84"/>
      <c r="I101" s="83">
        <f>SUM(I99:J100)</f>
        <v>29.9</v>
      </c>
      <c r="J101" s="84"/>
      <c r="K101" s="83">
        <f>SUM(K99:L100)</f>
        <v>217.2</v>
      </c>
      <c r="L101" s="84"/>
      <c r="M101" s="83">
        <f>SUM(M99:N100)</f>
        <v>0</v>
      </c>
      <c r="N101" s="84"/>
      <c r="O101" s="12"/>
    </row>
    <row r="102" spans="1:15" ht="20.100000000000001" customHeight="1">
      <c r="A102" s="20"/>
      <c r="B102" s="21"/>
      <c r="C102" s="102"/>
      <c r="D102" s="103"/>
      <c r="E102" s="104"/>
      <c r="F102" s="105"/>
      <c r="G102" s="104"/>
      <c r="H102" s="105"/>
      <c r="I102" s="104"/>
      <c r="J102" s="105"/>
      <c r="K102" s="104"/>
      <c r="L102" s="105"/>
      <c r="M102" s="104"/>
      <c r="N102" s="105"/>
      <c r="O102" s="22"/>
    </row>
    <row r="103" spans="1:15" ht="20.100000000000001" customHeight="1">
      <c r="A103" s="6" t="s">
        <v>31</v>
      </c>
      <c r="B103" s="30" t="s">
        <v>382</v>
      </c>
      <c r="C103" s="89">
        <v>30</v>
      </c>
      <c r="D103" s="90"/>
      <c r="E103" s="91">
        <v>0.45</v>
      </c>
      <c r="F103" s="92"/>
      <c r="G103" s="91">
        <v>2.4700000000000002</v>
      </c>
      <c r="H103" s="92"/>
      <c r="I103" s="91">
        <v>1.9</v>
      </c>
      <c r="J103" s="92"/>
      <c r="K103" s="91">
        <v>31.6</v>
      </c>
      <c r="L103" s="92"/>
      <c r="M103" s="91">
        <v>8.17</v>
      </c>
      <c r="N103" s="92"/>
      <c r="O103" s="9" t="s">
        <v>45</v>
      </c>
    </row>
    <row r="104" spans="1:15" ht="20.100000000000001" customHeight="1">
      <c r="A104" s="23"/>
      <c r="B104" s="15" t="s">
        <v>76</v>
      </c>
      <c r="C104" s="89">
        <v>130</v>
      </c>
      <c r="D104" s="90"/>
      <c r="E104" s="91">
        <v>2.5</v>
      </c>
      <c r="F104" s="92"/>
      <c r="G104" s="91">
        <v>3.6</v>
      </c>
      <c r="H104" s="92"/>
      <c r="I104" s="91">
        <v>20.6</v>
      </c>
      <c r="J104" s="92"/>
      <c r="K104" s="91">
        <v>121</v>
      </c>
      <c r="L104" s="92"/>
      <c r="M104" s="91">
        <v>5.2</v>
      </c>
      <c r="N104" s="92"/>
      <c r="O104" s="9" t="s">
        <v>365</v>
      </c>
    </row>
    <row r="105" spans="1:15" ht="20.100000000000001" customHeight="1">
      <c r="A105" s="23"/>
      <c r="B105" s="15" t="s">
        <v>77</v>
      </c>
      <c r="C105" s="89">
        <v>60</v>
      </c>
      <c r="D105" s="90"/>
      <c r="E105" s="91">
        <v>9.6999999999999993</v>
      </c>
      <c r="F105" s="92"/>
      <c r="G105" s="91">
        <v>4.63</v>
      </c>
      <c r="H105" s="92"/>
      <c r="I105" s="91">
        <v>2.44</v>
      </c>
      <c r="J105" s="92"/>
      <c r="K105" s="91">
        <v>80</v>
      </c>
      <c r="L105" s="92"/>
      <c r="M105" s="91">
        <v>0.19</v>
      </c>
      <c r="N105" s="92"/>
      <c r="O105" s="9" t="s">
        <v>358</v>
      </c>
    </row>
    <row r="106" spans="1:15" ht="20.100000000000001" customHeight="1">
      <c r="A106" s="7"/>
      <c r="B106" s="8" t="s">
        <v>36</v>
      </c>
      <c r="C106" s="89">
        <v>180</v>
      </c>
      <c r="D106" s="90"/>
      <c r="E106" s="91">
        <v>0.12</v>
      </c>
      <c r="F106" s="92"/>
      <c r="G106" s="91">
        <v>0.02</v>
      </c>
      <c r="H106" s="92"/>
      <c r="I106" s="91">
        <v>10.199999999999999</v>
      </c>
      <c r="J106" s="92"/>
      <c r="K106" s="91">
        <v>41</v>
      </c>
      <c r="L106" s="92"/>
      <c r="M106" s="91">
        <v>2.83</v>
      </c>
      <c r="N106" s="92"/>
      <c r="O106" s="9" t="s">
        <v>266</v>
      </c>
    </row>
    <row r="107" spans="1:15" ht="20.100000000000001" customHeight="1">
      <c r="A107" s="16"/>
      <c r="B107" s="24" t="s">
        <v>37</v>
      </c>
      <c r="C107" s="89">
        <v>40</v>
      </c>
      <c r="D107" s="90"/>
      <c r="E107" s="91">
        <v>3.04</v>
      </c>
      <c r="F107" s="92"/>
      <c r="G107" s="91">
        <v>0.32</v>
      </c>
      <c r="H107" s="92"/>
      <c r="I107" s="91">
        <v>19.68</v>
      </c>
      <c r="J107" s="92"/>
      <c r="K107" s="91">
        <v>89.4</v>
      </c>
      <c r="L107" s="92"/>
      <c r="M107" s="91">
        <v>0</v>
      </c>
      <c r="N107" s="92"/>
      <c r="O107" s="25"/>
    </row>
    <row r="108" spans="1:15" ht="20.100000000000001" customHeight="1" thickBot="1">
      <c r="A108" s="16"/>
      <c r="B108" s="8" t="s">
        <v>65</v>
      </c>
      <c r="C108" s="89">
        <v>100</v>
      </c>
      <c r="D108" s="90"/>
      <c r="E108" s="91">
        <v>1.2</v>
      </c>
      <c r="F108" s="92"/>
      <c r="G108" s="91">
        <v>0</v>
      </c>
      <c r="H108" s="92"/>
      <c r="I108" s="91">
        <v>2.88</v>
      </c>
      <c r="J108" s="92"/>
      <c r="K108" s="91">
        <v>68</v>
      </c>
      <c r="L108" s="92"/>
      <c r="M108" s="91">
        <v>16</v>
      </c>
      <c r="N108" s="92"/>
      <c r="O108" s="13"/>
    </row>
    <row r="109" spans="1:15" ht="20.100000000000001" customHeight="1" thickBot="1">
      <c r="A109" s="11"/>
      <c r="B109" s="11"/>
      <c r="C109" s="81">
        <f t="shared" ref="C109" si="9">SUM(C103:C108)</f>
        <v>540</v>
      </c>
      <c r="D109" s="82"/>
      <c r="E109" s="83">
        <f>SUM(E103:F108)</f>
        <v>17.009999999999998</v>
      </c>
      <c r="F109" s="84"/>
      <c r="G109" s="83">
        <f t="shared" ref="G109" si="10">SUM(G103:H108)</f>
        <v>11.04</v>
      </c>
      <c r="H109" s="84"/>
      <c r="I109" s="83">
        <f t="shared" ref="I109" si="11">SUM(I103:J108)</f>
        <v>57.7</v>
      </c>
      <c r="J109" s="84"/>
      <c r="K109" s="83">
        <f t="shared" ref="K109" si="12">SUM(K103:L108)</f>
        <v>431</v>
      </c>
      <c r="L109" s="84"/>
      <c r="M109" s="83">
        <f t="shared" ref="M109" si="13">SUM(M103:N108)</f>
        <v>32.39</v>
      </c>
      <c r="N109" s="84"/>
      <c r="O109" s="26"/>
    </row>
    <row r="110" spans="1:15" ht="37.5" customHeight="1">
      <c r="A110" s="27" t="s">
        <v>78</v>
      </c>
      <c r="B110" s="28"/>
      <c r="C110" s="77"/>
      <c r="D110" s="78"/>
      <c r="E110" s="79">
        <f>E86+E89+E97+E101+E109</f>
        <v>47.849999999999994</v>
      </c>
      <c r="F110" s="80"/>
      <c r="G110" s="79">
        <f>G86+G89+G97+G101+G109</f>
        <v>44.089999999999996</v>
      </c>
      <c r="H110" s="80"/>
      <c r="I110" s="79">
        <f>I86+I89+I97+I101+I109</f>
        <v>205.22000000000003</v>
      </c>
      <c r="J110" s="80"/>
      <c r="K110" s="79">
        <f>K86+K89+K97+K101+K109</f>
        <v>1488.6</v>
      </c>
      <c r="L110" s="80"/>
      <c r="M110" s="79">
        <f>M86+M89+M97+M101+M109</f>
        <v>143.03</v>
      </c>
      <c r="N110" s="80"/>
      <c r="O110" s="29"/>
    </row>
    <row r="111" spans="1:15" ht="18.95" customHeight="1"/>
    <row r="112" spans="1:15" ht="18.95" customHeight="1"/>
    <row r="113" spans="1:15" ht="18.95" customHeight="1"/>
    <row r="114" spans="1:15" ht="18.95" customHeight="1"/>
    <row r="115" spans="1:15" ht="18.95" customHeight="1"/>
    <row r="116" spans="1:15" ht="18.95" customHeight="1"/>
    <row r="117" spans="1:15" ht="18.95" customHeight="1">
      <c r="A117" s="1"/>
      <c r="B117" s="2"/>
      <c r="C117" s="3"/>
      <c r="D117" s="3"/>
      <c r="E117" s="3" t="s">
        <v>79</v>
      </c>
      <c r="F117" s="3"/>
      <c r="G117" s="4"/>
      <c r="H117" s="4"/>
      <c r="I117" s="4"/>
      <c r="J117" s="4"/>
      <c r="K117" s="4"/>
      <c r="L117" s="4"/>
      <c r="M117" s="3"/>
      <c r="N117" s="3"/>
      <c r="O117" s="3"/>
    </row>
    <row r="118" spans="1:15" ht="18.95" customHeight="1">
      <c r="A118" s="114" t="s">
        <v>1</v>
      </c>
      <c r="B118" s="114" t="s">
        <v>2</v>
      </c>
      <c r="C118" s="117" t="s">
        <v>80</v>
      </c>
      <c r="D118" s="118"/>
      <c r="E118" s="123" t="s">
        <v>4</v>
      </c>
      <c r="F118" s="124"/>
      <c r="G118" s="124"/>
      <c r="H118" s="124"/>
      <c r="I118" s="124"/>
      <c r="J118" s="125"/>
      <c r="K118" s="117" t="s">
        <v>5</v>
      </c>
      <c r="L118" s="118"/>
      <c r="M118" s="117" t="s">
        <v>6</v>
      </c>
      <c r="N118" s="118"/>
      <c r="O118" s="74" t="s">
        <v>7</v>
      </c>
    </row>
    <row r="119" spans="1:15" ht="18.95" customHeight="1">
      <c r="A119" s="115"/>
      <c r="B119" s="115"/>
      <c r="C119" s="119"/>
      <c r="D119" s="120"/>
      <c r="E119" s="110" t="s">
        <v>8</v>
      </c>
      <c r="F119" s="111"/>
      <c r="G119" s="110" t="s">
        <v>9</v>
      </c>
      <c r="H119" s="111"/>
      <c r="I119" s="110" t="s">
        <v>10</v>
      </c>
      <c r="J119" s="111"/>
      <c r="K119" s="119"/>
      <c r="L119" s="120"/>
      <c r="M119" s="119"/>
      <c r="N119" s="120"/>
      <c r="O119" s="75"/>
    </row>
    <row r="120" spans="1:15" ht="19.5" customHeight="1">
      <c r="A120" s="116"/>
      <c r="B120" s="116"/>
      <c r="C120" s="121"/>
      <c r="D120" s="122"/>
      <c r="E120" s="112"/>
      <c r="F120" s="113"/>
      <c r="G120" s="112"/>
      <c r="H120" s="113"/>
      <c r="I120" s="112"/>
      <c r="J120" s="113"/>
      <c r="K120" s="121"/>
      <c r="L120" s="122"/>
      <c r="M120" s="121"/>
      <c r="N120" s="122"/>
      <c r="O120" s="76"/>
    </row>
    <row r="121" spans="1:15" ht="20.100000000000001" customHeight="1">
      <c r="A121" s="6" t="s">
        <v>81</v>
      </c>
      <c r="B121" s="6"/>
      <c r="C121" s="89"/>
      <c r="D121" s="90"/>
      <c r="E121" s="89"/>
      <c r="F121" s="90"/>
      <c r="G121" s="89"/>
      <c r="H121" s="90"/>
      <c r="I121" s="89"/>
      <c r="J121" s="90"/>
      <c r="K121" s="89"/>
      <c r="L121" s="90"/>
      <c r="M121" s="89"/>
      <c r="N121" s="90"/>
      <c r="O121" s="7"/>
    </row>
    <row r="122" spans="1:15" ht="20.100000000000001" customHeight="1">
      <c r="A122" s="6" t="s">
        <v>12</v>
      </c>
      <c r="B122" s="8" t="s">
        <v>82</v>
      </c>
      <c r="C122" s="89">
        <v>120</v>
      </c>
      <c r="D122" s="90"/>
      <c r="E122" s="91">
        <v>6.82</v>
      </c>
      <c r="F122" s="92"/>
      <c r="G122" s="91">
        <v>6.03</v>
      </c>
      <c r="H122" s="92"/>
      <c r="I122" s="91">
        <v>16.899999999999999</v>
      </c>
      <c r="J122" s="92"/>
      <c r="K122" s="91">
        <v>111</v>
      </c>
      <c r="L122" s="92"/>
      <c r="M122" s="91">
        <v>5.32</v>
      </c>
      <c r="N122" s="92"/>
      <c r="O122" s="9" t="s">
        <v>83</v>
      </c>
    </row>
    <row r="123" spans="1:15" ht="20.100000000000001" customHeight="1">
      <c r="A123" s="7"/>
      <c r="B123" s="8" t="s">
        <v>43</v>
      </c>
      <c r="C123" s="89">
        <v>180</v>
      </c>
      <c r="D123" s="90"/>
      <c r="E123" s="91">
        <v>3.67</v>
      </c>
      <c r="F123" s="92"/>
      <c r="G123" s="91">
        <v>3.19</v>
      </c>
      <c r="H123" s="92"/>
      <c r="I123" s="91">
        <v>15.8</v>
      </c>
      <c r="J123" s="92"/>
      <c r="K123" s="91">
        <v>107</v>
      </c>
      <c r="L123" s="92"/>
      <c r="M123" s="91">
        <v>1.43</v>
      </c>
      <c r="N123" s="92"/>
      <c r="O123" s="9" t="s">
        <v>64</v>
      </c>
    </row>
    <row r="124" spans="1:15" ht="20.100000000000001" customHeight="1" thickBot="1">
      <c r="A124" s="7"/>
      <c r="B124" s="8" t="s">
        <v>16</v>
      </c>
      <c r="C124" s="89">
        <v>50</v>
      </c>
      <c r="D124" s="90"/>
      <c r="E124" s="91">
        <v>4.7300000000000004</v>
      </c>
      <c r="F124" s="92"/>
      <c r="G124" s="91">
        <v>6.88</v>
      </c>
      <c r="H124" s="92"/>
      <c r="I124" s="91">
        <v>14.6</v>
      </c>
      <c r="J124" s="92"/>
      <c r="K124" s="91">
        <v>139</v>
      </c>
      <c r="L124" s="92"/>
      <c r="M124" s="91">
        <v>7.0000000000000007E-2</v>
      </c>
      <c r="N124" s="92"/>
      <c r="O124" s="9"/>
    </row>
    <row r="125" spans="1:15" ht="20.100000000000001" customHeight="1" thickBot="1">
      <c r="A125" s="10"/>
      <c r="B125" s="11"/>
      <c r="C125" s="81">
        <f>SUM(C122:D124)</f>
        <v>350</v>
      </c>
      <c r="D125" s="82"/>
      <c r="E125" s="83">
        <f>SUM(E122:F124)</f>
        <v>15.22</v>
      </c>
      <c r="F125" s="84"/>
      <c r="G125" s="83">
        <f>SUM(G122:H124)</f>
        <v>16.100000000000001</v>
      </c>
      <c r="H125" s="84"/>
      <c r="I125" s="83">
        <f>SUM(I122:J124)</f>
        <v>47.300000000000004</v>
      </c>
      <c r="J125" s="84"/>
      <c r="K125" s="83">
        <f>SUM(K122:L124)</f>
        <v>357</v>
      </c>
      <c r="L125" s="84"/>
      <c r="M125" s="83">
        <f>SUM(M122:N124)</f>
        <v>6.82</v>
      </c>
      <c r="N125" s="84"/>
      <c r="O125" s="12"/>
    </row>
    <row r="126" spans="1:15" ht="20.100000000000001" customHeight="1">
      <c r="A126" s="7"/>
      <c r="B126" s="8"/>
      <c r="C126" s="106"/>
      <c r="D126" s="107"/>
      <c r="E126" s="104"/>
      <c r="F126" s="105"/>
      <c r="G126" s="104"/>
      <c r="H126" s="105"/>
      <c r="I126" s="104"/>
      <c r="J126" s="105"/>
      <c r="K126" s="104"/>
      <c r="L126" s="105"/>
      <c r="M126" s="104"/>
      <c r="N126" s="105"/>
      <c r="O126" s="9"/>
    </row>
    <row r="127" spans="1:15" ht="20.100000000000001" customHeight="1">
      <c r="A127" s="6"/>
      <c r="B127" s="6"/>
      <c r="C127" s="89"/>
      <c r="D127" s="90"/>
      <c r="E127" s="91"/>
      <c r="F127" s="92"/>
      <c r="G127" s="91"/>
      <c r="H127" s="92"/>
      <c r="I127" s="91"/>
      <c r="J127" s="92"/>
      <c r="K127" s="91"/>
      <c r="L127" s="92"/>
      <c r="M127" s="91"/>
      <c r="N127" s="92"/>
      <c r="O127" s="9"/>
    </row>
    <row r="128" spans="1:15" ht="20.100000000000001" customHeight="1">
      <c r="A128" s="6" t="s">
        <v>18</v>
      </c>
      <c r="B128" s="8" t="s">
        <v>346</v>
      </c>
      <c r="C128" s="89">
        <v>100</v>
      </c>
      <c r="D128" s="90"/>
      <c r="E128" s="91">
        <v>0.64</v>
      </c>
      <c r="F128" s="92"/>
      <c r="G128" s="91">
        <v>0.64</v>
      </c>
      <c r="H128" s="92"/>
      <c r="I128" s="91">
        <v>15.68</v>
      </c>
      <c r="J128" s="92"/>
      <c r="K128" s="91">
        <v>72</v>
      </c>
      <c r="L128" s="92"/>
      <c r="M128" s="91">
        <v>3.2</v>
      </c>
      <c r="N128" s="92"/>
      <c r="O128" s="13"/>
    </row>
    <row r="129" spans="1:15" ht="20.100000000000001" customHeight="1">
      <c r="A129" s="8"/>
      <c r="B129" s="8"/>
      <c r="C129" s="89"/>
      <c r="D129" s="90"/>
      <c r="E129" s="91"/>
      <c r="F129" s="92"/>
      <c r="G129" s="91"/>
      <c r="H129" s="92"/>
      <c r="I129" s="91"/>
      <c r="J129" s="92"/>
      <c r="K129" s="91"/>
      <c r="L129" s="92"/>
      <c r="M129" s="91"/>
      <c r="N129" s="92"/>
      <c r="O129" s="14"/>
    </row>
    <row r="130" spans="1:15" ht="20.100000000000001" customHeight="1">
      <c r="A130" s="6" t="s">
        <v>19</v>
      </c>
      <c r="B130" s="30" t="s">
        <v>84</v>
      </c>
      <c r="C130" s="89">
        <v>30</v>
      </c>
      <c r="D130" s="90"/>
      <c r="E130" s="91">
        <v>0.4</v>
      </c>
      <c r="F130" s="92"/>
      <c r="G130" s="91">
        <v>2.46</v>
      </c>
      <c r="H130" s="92"/>
      <c r="I130" s="91">
        <v>1.5</v>
      </c>
      <c r="J130" s="92"/>
      <c r="K130" s="91">
        <v>30</v>
      </c>
      <c r="L130" s="92"/>
      <c r="M130" s="91">
        <v>6.7</v>
      </c>
      <c r="N130" s="92"/>
      <c r="O130" s="9" t="s">
        <v>17</v>
      </c>
    </row>
    <row r="131" spans="1:15" ht="20.100000000000001" customHeight="1">
      <c r="A131" s="7"/>
      <c r="B131" s="15" t="s">
        <v>86</v>
      </c>
      <c r="C131" s="89">
        <v>150</v>
      </c>
      <c r="D131" s="90"/>
      <c r="E131" s="91">
        <v>2.15</v>
      </c>
      <c r="F131" s="92"/>
      <c r="G131" s="91">
        <v>2.27</v>
      </c>
      <c r="H131" s="92"/>
      <c r="I131" s="91">
        <v>13.7</v>
      </c>
      <c r="J131" s="92"/>
      <c r="K131" s="91">
        <v>83</v>
      </c>
      <c r="L131" s="92"/>
      <c r="M131" s="91">
        <v>6.6</v>
      </c>
      <c r="N131" s="92"/>
      <c r="O131" s="9" t="s">
        <v>47</v>
      </c>
    </row>
    <row r="132" spans="1:15" ht="20.100000000000001" customHeight="1">
      <c r="A132" s="7"/>
      <c r="B132" s="8" t="s">
        <v>87</v>
      </c>
      <c r="C132" s="89">
        <v>150</v>
      </c>
      <c r="D132" s="90"/>
      <c r="E132" s="91">
        <v>20.8</v>
      </c>
      <c r="F132" s="92"/>
      <c r="G132" s="91">
        <v>5.33</v>
      </c>
      <c r="H132" s="92"/>
      <c r="I132" s="91">
        <v>18.5</v>
      </c>
      <c r="J132" s="92"/>
      <c r="K132" s="91">
        <v>205</v>
      </c>
      <c r="L132" s="92"/>
      <c r="M132" s="91">
        <v>7.26</v>
      </c>
      <c r="N132" s="92"/>
      <c r="O132" s="9" t="s">
        <v>64</v>
      </c>
    </row>
    <row r="133" spans="1:15" ht="20.100000000000001" customHeight="1">
      <c r="A133" s="7"/>
      <c r="B133" s="8" t="s">
        <v>88</v>
      </c>
      <c r="C133" s="89">
        <v>150</v>
      </c>
      <c r="D133" s="90"/>
      <c r="E133" s="91">
        <v>0.4</v>
      </c>
      <c r="F133" s="92"/>
      <c r="G133" s="91">
        <v>0</v>
      </c>
      <c r="H133" s="92"/>
      <c r="I133" s="91">
        <v>14.6</v>
      </c>
      <c r="J133" s="92"/>
      <c r="K133" s="91">
        <v>54</v>
      </c>
      <c r="L133" s="92"/>
      <c r="M133" s="91">
        <v>37.6</v>
      </c>
      <c r="N133" s="92"/>
      <c r="O133" s="9" t="s">
        <v>156</v>
      </c>
    </row>
    <row r="134" spans="1:15" ht="20.100000000000001" customHeight="1" thickBot="1">
      <c r="A134" s="16"/>
      <c r="B134" s="7" t="s">
        <v>27</v>
      </c>
      <c r="C134" s="89">
        <v>40</v>
      </c>
      <c r="D134" s="90"/>
      <c r="E134" s="91">
        <v>2.64</v>
      </c>
      <c r="F134" s="92"/>
      <c r="G134" s="91">
        <v>0.48</v>
      </c>
      <c r="H134" s="92"/>
      <c r="I134" s="91">
        <v>13.36</v>
      </c>
      <c r="J134" s="92"/>
      <c r="K134" s="91">
        <v>69.5</v>
      </c>
      <c r="L134" s="92"/>
      <c r="M134" s="91">
        <v>0</v>
      </c>
      <c r="N134" s="92"/>
      <c r="O134" s="25"/>
    </row>
    <row r="135" spans="1:15" ht="20.100000000000001" customHeight="1" thickBot="1">
      <c r="A135" s="10"/>
      <c r="B135" s="11"/>
      <c r="C135" s="81">
        <f>SUM(C130:D134)</f>
        <v>520</v>
      </c>
      <c r="D135" s="82"/>
      <c r="E135" s="83">
        <f>SUM(E130:F134)</f>
        <v>26.39</v>
      </c>
      <c r="F135" s="84"/>
      <c r="G135" s="83">
        <f>SUM(G130:H134)</f>
        <v>10.540000000000001</v>
      </c>
      <c r="H135" s="84"/>
      <c r="I135" s="83">
        <f>SUM(I130:J134)</f>
        <v>61.660000000000004</v>
      </c>
      <c r="J135" s="84"/>
      <c r="K135" s="83">
        <f>SUM(K130:L134)</f>
        <v>441.5</v>
      </c>
      <c r="L135" s="84"/>
      <c r="M135" s="83">
        <f>SUM(M130:N134)</f>
        <v>58.160000000000004</v>
      </c>
      <c r="N135" s="84"/>
      <c r="O135" s="12"/>
    </row>
    <row r="136" spans="1:15" ht="20.100000000000001" customHeight="1">
      <c r="A136" s="18"/>
      <c r="B136" s="18"/>
      <c r="C136" s="102"/>
      <c r="D136" s="103"/>
      <c r="E136" s="104"/>
      <c r="F136" s="105"/>
      <c r="G136" s="104"/>
      <c r="H136" s="105"/>
      <c r="I136" s="104"/>
      <c r="J136" s="105"/>
      <c r="K136" s="104"/>
      <c r="L136" s="105"/>
      <c r="M136" s="104"/>
      <c r="N136" s="105"/>
      <c r="O136" s="14"/>
    </row>
    <row r="137" spans="1:15" ht="20.100000000000001" customHeight="1">
      <c r="A137" s="18" t="s">
        <v>28</v>
      </c>
      <c r="B137" s="8" t="s">
        <v>89</v>
      </c>
      <c r="C137" s="89">
        <v>140</v>
      </c>
      <c r="D137" s="90"/>
      <c r="E137" s="91">
        <v>3.47</v>
      </c>
      <c r="F137" s="92"/>
      <c r="G137" s="91">
        <v>4.66</v>
      </c>
      <c r="H137" s="92"/>
      <c r="I137" s="91">
        <v>4.55</v>
      </c>
      <c r="J137" s="92"/>
      <c r="K137" s="91">
        <v>85.96</v>
      </c>
      <c r="L137" s="92"/>
      <c r="M137" s="91">
        <v>0</v>
      </c>
      <c r="N137" s="92"/>
      <c r="O137" s="9"/>
    </row>
    <row r="138" spans="1:15" ht="20.100000000000001" customHeight="1">
      <c r="A138" s="18"/>
      <c r="B138" s="8" t="s">
        <v>90</v>
      </c>
      <c r="C138" s="89">
        <v>10</v>
      </c>
      <c r="D138" s="90"/>
      <c r="E138" s="91">
        <v>0.8</v>
      </c>
      <c r="F138" s="92"/>
      <c r="G138" s="91">
        <v>0.81</v>
      </c>
      <c r="H138" s="92"/>
      <c r="I138" s="91">
        <v>7.44</v>
      </c>
      <c r="J138" s="92"/>
      <c r="K138" s="91">
        <v>41.4</v>
      </c>
      <c r="L138" s="92"/>
      <c r="M138" s="91">
        <v>0</v>
      </c>
      <c r="N138" s="92"/>
      <c r="O138" s="9"/>
    </row>
    <row r="139" spans="1:15" ht="20.100000000000001" customHeight="1">
      <c r="A139" s="7"/>
      <c r="B139" s="8" t="s">
        <v>91</v>
      </c>
      <c r="C139" s="89">
        <v>100</v>
      </c>
      <c r="D139" s="90"/>
      <c r="E139" s="91">
        <v>1.1000000000000001</v>
      </c>
      <c r="F139" s="92"/>
      <c r="G139" s="91">
        <v>0</v>
      </c>
      <c r="H139" s="92"/>
      <c r="I139" s="91">
        <v>10.6</v>
      </c>
      <c r="J139" s="92"/>
      <c r="K139" s="91">
        <v>52</v>
      </c>
      <c r="L139" s="92"/>
      <c r="M139" s="91">
        <v>15</v>
      </c>
      <c r="N139" s="92"/>
      <c r="O139" s="25"/>
    </row>
    <row r="140" spans="1:15" ht="20.100000000000001" customHeight="1" thickBot="1">
      <c r="A140" s="16"/>
      <c r="B140" s="8"/>
      <c r="C140" s="89"/>
      <c r="D140" s="90"/>
      <c r="E140" s="91"/>
      <c r="F140" s="92"/>
      <c r="G140" s="91"/>
      <c r="H140" s="92"/>
      <c r="I140" s="91"/>
      <c r="J140" s="92"/>
      <c r="K140" s="91"/>
      <c r="L140" s="92"/>
      <c r="M140" s="91"/>
      <c r="N140" s="92"/>
      <c r="O140" s="25"/>
    </row>
    <row r="141" spans="1:15" ht="20.100000000000001" customHeight="1" thickBot="1">
      <c r="A141" s="19"/>
      <c r="B141" s="11"/>
      <c r="C141" s="81">
        <f>SUM(C137:C140)</f>
        <v>250</v>
      </c>
      <c r="D141" s="82"/>
      <c r="E141" s="83">
        <f>SUM(E137:F140)</f>
        <v>5.370000000000001</v>
      </c>
      <c r="F141" s="84"/>
      <c r="G141" s="83">
        <f t="shared" ref="G141" si="14">SUM(G137:H140)</f>
        <v>5.4700000000000006</v>
      </c>
      <c r="H141" s="84"/>
      <c r="I141" s="83">
        <f t="shared" ref="I141" si="15">SUM(I137:J140)</f>
        <v>22.59</v>
      </c>
      <c r="J141" s="84"/>
      <c r="K141" s="83">
        <f t="shared" ref="K141" si="16">SUM(K137:L140)</f>
        <v>179.35999999999999</v>
      </c>
      <c r="L141" s="84"/>
      <c r="M141" s="83">
        <f t="shared" ref="M141" si="17">SUM(M137:N140)</f>
        <v>15</v>
      </c>
      <c r="N141" s="84"/>
      <c r="O141" s="12"/>
    </row>
    <row r="142" spans="1:15" ht="20.100000000000001" customHeight="1">
      <c r="A142" s="20"/>
      <c r="B142" s="21"/>
      <c r="C142" s="102"/>
      <c r="D142" s="103"/>
      <c r="E142" s="104"/>
      <c r="F142" s="105"/>
      <c r="G142" s="104"/>
      <c r="H142" s="105"/>
      <c r="I142" s="104"/>
      <c r="J142" s="105"/>
      <c r="K142" s="104"/>
      <c r="L142" s="105"/>
      <c r="M142" s="104"/>
      <c r="N142" s="105"/>
      <c r="O142" s="22"/>
    </row>
    <row r="143" spans="1:15" ht="20.100000000000001" customHeight="1">
      <c r="A143" s="6" t="s">
        <v>31</v>
      </c>
      <c r="B143" s="8" t="s">
        <v>93</v>
      </c>
      <c r="C143" s="89">
        <v>40</v>
      </c>
      <c r="D143" s="90"/>
      <c r="E143" s="91">
        <v>0.44</v>
      </c>
      <c r="F143" s="92"/>
      <c r="G143" s="91">
        <v>0.08</v>
      </c>
      <c r="H143" s="92"/>
      <c r="I143" s="91">
        <v>1.52</v>
      </c>
      <c r="J143" s="92"/>
      <c r="K143" s="91">
        <v>8</v>
      </c>
      <c r="L143" s="92"/>
      <c r="M143" s="91">
        <v>10</v>
      </c>
      <c r="N143" s="92"/>
      <c r="O143" s="9"/>
    </row>
    <row r="144" spans="1:15" ht="20.100000000000001" customHeight="1">
      <c r="A144" s="23"/>
      <c r="B144" s="8" t="s">
        <v>94</v>
      </c>
      <c r="C144" s="89">
        <v>130</v>
      </c>
      <c r="D144" s="90"/>
      <c r="E144" s="91">
        <v>2.48</v>
      </c>
      <c r="F144" s="92"/>
      <c r="G144" s="91">
        <v>3.88</v>
      </c>
      <c r="H144" s="92"/>
      <c r="I144" s="91">
        <v>23.2</v>
      </c>
      <c r="J144" s="92"/>
      <c r="K144" s="91">
        <v>124</v>
      </c>
      <c r="L144" s="92"/>
      <c r="M144" s="91">
        <v>20.59</v>
      </c>
      <c r="N144" s="92"/>
      <c r="O144" s="9" t="s">
        <v>85</v>
      </c>
    </row>
    <row r="145" spans="1:15" ht="20.100000000000001" customHeight="1">
      <c r="A145" s="23"/>
      <c r="B145" s="15" t="s">
        <v>95</v>
      </c>
      <c r="C145" s="89">
        <v>40</v>
      </c>
      <c r="D145" s="90"/>
      <c r="E145" s="91">
        <v>5.08</v>
      </c>
      <c r="F145" s="92"/>
      <c r="G145" s="91">
        <v>4.5999999999999996</v>
      </c>
      <c r="H145" s="92"/>
      <c r="I145" s="91">
        <v>0.3</v>
      </c>
      <c r="J145" s="92"/>
      <c r="K145" s="91">
        <v>63</v>
      </c>
      <c r="L145" s="92"/>
      <c r="M145" s="91">
        <v>0</v>
      </c>
      <c r="N145" s="92"/>
      <c r="O145" s="9" t="s">
        <v>96</v>
      </c>
    </row>
    <row r="146" spans="1:15" ht="20.100000000000001" customHeight="1">
      <c r="A146" s="7"/>
      <c r="B146" s="8" t="s">
        <v>36</v>
      </c>
      <c r="C146" s="89">
        <v>150</v>
      </c>
      <c r="D146" s="90"/>
      <c r="E146" s="91">
        <v>7.0000000000000007E-2</v>
      </c>
      <c r="F146" s="92"/>
      <c r="G146" s="91">
        <v>0.01</v>
      </c>
      <c r="H146" s="92"/>
      <c r="I146" s="91">
        <v>7.1</v>
      </c>
      <c r="J146" s="92"/>
      <c r="K146" s="91">
        <v>29</v>
      </c>
      <c r="L146" s="92"/>
      <c r="M146" s="91">
        <v>1.42</v>
      </c>
      <c r="N146" s="92"/>
      <c r="O146" s="9" t="s">
        <v>266</v>
      </c>
    </row>
    <row r="147" spans="1:15" ht="20.100000000000001" customHeight="1" thickBot="1">
      <c r="A147" s="16"/>
      <c r="B147" s="24" t="s">
        <v>37</v>
      </c>
      <c r="C147" s="89">
        <v>40</v>
      </c>
      <c r="D147" s="90"/>
      <c r="E147" s="91">
        <v>3.04</v>
      </c>
      <c r="F147" s="92"/>
      <c r="G147" s="91">
        <v>0.32</v>
      </c>
      <c r="H147" s="92"/>
      <c r="I147" s="91">
        <v>19.68</v>
      </c>
      <c r="J147" s="92"/>
      <c r="K147" s="91">
        <v>89.4</v>
      </c>
      <c r="L147" s="92"/>
      <c r="M147" s="91">
        <v>0</v>
      </c>
      <c r="N147" s="92"/>
      <c r="O147" s="25"/>
    </row>
    <row r="148" spans="1:15" ht="20.100000000000001" customHeight="1" thickBot="1">
      <c r="A148" s="11"/>
      <c r="B148" s="11"/>
      <c r="C148" s="81">
        <f t="shared" ref="C148" si="18">SUM(C143:C147)</f>
        <v>400</v>
      </c>
      <c r="D148" s="82"/>
      <c r="E148" s="83">
        <f>SUM(E143:F147)</f>
        <v>11.11</v>
      </c>
      <c r="F148" s="84"/>
      <c r="G148" s="83">
        <f t="shared" ref="G148" si="19">SUM(G143:H147)</f>
        <v>8.8899999999999988</v>
      </c>
      <c r="H148" s="84"/>
      <c r="I148" s="83">
        <f t="shared" ref="I148" si="20">SUM(I143:J147)</f>
        <v>51.8</v>
      </c>
      <c r="J148" s="84"/>
      <c r="K148" s="83">
        <f t="shared" ref="K148" si="21">SUM(K143:L147)</f>
        <v>313.39999999999998</v>
      </c>
      <c r="L148" s="84"/>
      <c r="M148" s="83">
        <f t="shared" ref="M148" si="22">SUM(M143:N147)</f>
        <v>32.01</v>
      </c>
      <c r="N148" s="84"/>
      <c r="O148" s="26"/>
    </row>
    <row r="149" spans="1:15" ht="36.75" customHeight="1">
      <c r="A149" s="27" t="s">
        <v>97</v>
      </c>
      <c r="B149" s="28"/>
      <c r="C149" s="77"/>
      <c r="D149" s="78"/>
      <c r="E149" s="79">
        <f>E125+E128+E135+E141+E148</f>
        <v>58.730000000000004</v>
      </c>
      <c r="F149" s="80"/>
      <c r="G149" s="79">
        <f>G125+G128+G135+G141+G148</f>
        <v>41.64</v>
      </c>
      <c r="H149" s="80"/>
      <c r="I149" s="79">
        <f>I125+I128+I135+I141+I148</f>
        <v>199.03000000000003</v>
      </c>
      <c r="J149" s="80"/>
      <c r="K149" s="79">
        <f>K125+K128+K135+K141+K148</f>
        <v>1363.2599999999998</v>
      </c>
      <c r="L149" s="80"/>
      <c r="M149" s="79">
        <f>M125+M128+M135+M141+M148</f>
        <v>115.19</v>
      </c>
      <c r="N149" s="80"/>
      <c r="O149" s="29"/>
    </row>
    <row r="150" spans="1:15" ht="18.95" customHeight="1"/>
    <row r="151" spans="1:15" ht="18.95" customHeight="1"/>
    <row r="152" spans="1:15" ht="18.95" customHeight="1"/>
    <row r="153" spans="1:15" ht="18.95" customHeight="1"/>
    <row r="154" spans="1:15" ht="18.95" customHeight="1"/>
    <row r="155" spans="1:15" ht="18.95" customHeight="1">
      <c r="A155" s="1"/>
      <c r="B155" s="2"/>
      <c r="C155" s="3"/>
      <c r="D155" s="3"/>
      <c r="E155" s="3" t="s">
        <v>98</v>
      </c>
      <c r="F155" s="3"/>
      <c r="G155" s="4"/>
      <c r="H155" s="4"/>
      <c r="I155" s="4"/>
      <c r="J155" s="4"/>
      <c r="K155" s="4"/>
      <c r="L155" s="4"/>
      <c r="M155" s="3"/>
      <c r="N155" s="3"/>
      <c r="O155" s="3"/>
    </row>
    <row r="156" spans="1:15" ht="18.95" customHeight="1">
      <c r="A156" s="114" t="s">
        <v>1</v>
      </c>
      <c r="B156" s="114" t="s">
        <v>2</v>
      </c>
      <c r="C156" s="117" t="s">
        <v>99</v>
      </c>
      <c r="D156" s="118"/>
      <c r="E156" s="123" t="s">
        <v>4</v>
      </c>
      <c r="F156" s="124"/>
      <c r="G156" s="124"/>
      <c r="H156" s="124"/>
      <c r="I156" s="124"/>
      <c r="J156" s="125"/>
      <c r="K156" s="117" t="s">
        <v>5</v>
      </c>
      <c r="L156" s="118"/>
      <c r="M156" s="117" t="s">
        <v>6</v>
      </c>
      <c r="N156" s="118"/>
      <c r="O156" s="74" t="s">
        <v>7</v>
      </c>
    </row>
    <row r="157" spans="1:15" ht="18.95" customHeight="1">
      <c r="A157" s="115"/>
      <c r="B157" s="115"/>
      <c r="C157" s="119"/>
      <c r="D157" s="120"/>
      <c r="E157" s="110" t="s">
        <v>8</v>
      </c>
      <c r="F157" s="111"/>
      <c r="G157" s="110" t="s">
        <v>9</v>
      </c>
      <c r="H157" s="111"/>
      <c r="I157" s="110" t="s">
        <v>10</v>
      </c>
      <c r="J157" s="111"/>
      <c r="K157" s="119"/>
      <c r="L157" s="120"/>
      <c r="M157" s="119"/>
      <c r="N157" s="120"/>
      <c r="O157" s="75"/>
    </row>
    <row r="158" spans="1:15" ht="18.95" customHeight="1">
      <c r="A158" s="116"/>
      <c r="B158" s="116"/>
      <c r="C158" s="121"/>
      <c r="D158" s="122"/>
      <c r="E158" s="112"/>
      <c r="F158" s="113"/>
      <c r="G158" s="112"/>
      <c r="H158" s="113"/>
      <c r="I158" s="112"/>
      <c r="J158" s="113"/>
      <c r="K158" s="121"/>
      <c r="L158" s="122"/>
      <c r="M158" s="121"/>
      <c r="N158" s="122"/>
      <c r="O158" s="76"/>
    </row>
    <row r="159" spans="1:15" ht="20.100000000000001" customHeight="1">
      <c r="A159" s="6" t="s">
        <v>100</v>
      </c>
      <c r="B159" s="6"/>
      <c r="C159" s="89"/>
      <c r="D159" s="90"/>
      <c r="E159" s="89"/>
      <c r="F159" s="90"/>
      <c r="G159" s="89"/>
      <c r="H159" s="90"/>
      <c r="I159" s="89"/>
      <c r="J159" s="90"/>
      <c r="K159" s="89"/>
      <c r="L159" s="90"/>
      <c r="M159" s="89"/>
      <c r="N159" s="90"/>
      <c r="O159" s="7"/>
    </row>
    <row r="160" spans="1:15" ht="20.100000000000001" customHeight="1">
      <c r="A160" s="6" t="s">
        <v>12</v>
      </c>
      <c r="B160" s="8" t="s">
        <v>101</v>
      </c>
      <c r="C160" s="89">
        <v>150</v>
      </c>
      <c r="D160" s="90"/>
      <c r="E160" s="91">
        <v>5.8</v>
      </c>
      <c r="F160" s="92"/>
      <c r="G160" s="91">
        <v>5.48</v>
      </c>
      <c r="H160" s="92"/>
      <c r="I160" s="91">
        <v>18.57</v>
      </c>
      <c r="J160" s="92"/>
      <c r="K160" s="91">
        <v>146</v>
      </c>
      <c r="L160" s="92"/>
      <c r="M160" s="91">
        <v>0.91</v>
      </c>
      <c r="N160" s="92"/>
      <c r="O160" s="9" t="s">
        <v>14</v>
      </c>
    </row>
    <row r="161" spans="1:15" ht="20.100000000000001" customHeight="1">
      <c r="A161" s="7"/>
      <c r="B161" s="8" t="s">
        <v>15</v>
      </c>
      <c r="C161" s="89">
        <v>150</v>
      </c>
      <c r="D161" s="90"/>
      <c r="E161" s="91">
        <v>2.34</v>
      </c>
      <c r="F161" s="92"/>
      <c r="G161" s="91">
        <v>2</v>
      </c>
      <c r="H161" s="92"/>
      <c r="I161" s="91">
        <v>10.6</v>
      </c>
      <c r="J161" s="92"/>
      <c r="K161" s="91">
        <v>70</v>
      </c>
      <c r="L161" s="92"/>
      <c r="M161" s="91">
        <v>0.98</v>
      </c>
      <c r="N161" s="92"/>
      <c r="O161" s="9" t="s">
        <v>45</v>
      </c>
    </row>
    <row r="162" spans="1:15" ht="20.100000000000001" customHeight="1" thickBot="1">
      <c r="A162" s="7"/>
      <c r="B162" s="8" t="s">
        <v>44</v>
      </c>
      <c r="C162" s="89">
        <v>50</v>
      </c>
      <c r="D162" s="90"/>
      <c r="E162" s="91">
        <v>2.4500000000000002</v>
      </c>
      <c r="F162" s="92"/>
      <c r="G162" s="91">
        <v>7.55</v>
      </c>
      <c r="H162" s="92"/>
      <c r="I162" s="91">
        <v>14.6</v>
      </c>
      <c r="J162" s="92"/>
      <c r="K162" s="91">
        <v>136</v>
      </c>
      <c r="L162" s="92"/>
      <c r="M162" s="91">
        <v>0</v>
      </c>
      <c r="N162" s="92"/>
      <c r="O162" s="9"/>
    </row>
    <row r="163" spans="1:15" ht="20.100000000000001" customHeight="1" thickBot="1">
      <c r="A163" s="10"/>
      <c r="B163" s="11"/>
      <c r="C163" s="81">
        <v>350</v>
      </c>
      <c r="D163" s="82"/>
      <c r="E163" s="83">
        <f>SUM(E160:F162)</f>
        <v>10.59</v>
      </c>
      <c r="F163" s="84"/>
      <c r="G163" s="83">
        <f>SUM(G160:H162)</f>
        <v>15.030000000000001</v>
      </c>
      <c r="H163" s="84"/>
      <c r="I163" s="83">
        <f>SUM(I160:J162)</f>
        <v>43.77</v>
      </c>
      <c r="J163" s="84"/>
      <c r="K163" s="83">
        <f>SUM(K160:L162)</f>
        <v>352</v>
      </c>
      <c r="L163" s="84"/>
      <c r="M163" s="83">
        <f>SUM(M160:N162)</f>
        <v>1.8900000000000001</v>
      </c>
      <c r="N163" s="84"/>
      <c r="O163" s="12"/>
    </row>
    <row r="164" spans="1:15" ht="20.100000000000001" customHeight="1">
      <c r="A164" s="7"/>
      <c r="B164" s="8"/>
      <c r="C164" s="106"/>
      <c r="D164" s="107"/>
      <c r="E164" s="104"/>
      <c r="F164" s="105"/>
      <c r="G164" s="104"/>
      <c r="H164" s="105"/>
      <c r="I164" s="104"/>
      <c r="J164" s="105"/>
      <c r="K164" s="104"/>
      <c r="L164" s="105"/>
      <c r="M164" s="104"/>
      <c r="N164" s="105"/>
      <c r="O164" s="9"/>
    </row>
    <row r="165" spans="1:15" ht="20.100000000000001" customHeight="1">
      <c r="A165" s="6"/>
      <c r="B165" s="6"/>
      <c r="C165" s="89"/>
      <c r="D165" s="90"/>
      <c r="E165" s="91"/>
      <c r="F165" s="92"/>
      <c r="G165" s="91"/>
      <c r="H165" s="92"/>
      <c r="I165" s="91"/>
      <c r="J165" s="92"/>
      <c r="K165" s="91"/>
      <c r="L165" s="92"/>
      <c r="M165" s="91"/>
      <c r="N165" s="92"/>
      <c r="O165" s="9"/>
    </row>
    <row r="166" spans="1:15" ht="20.100000000000001" customHeight="1">
      <c r="A166" s="6" t="s">
        <v>18</v>
      </c>
      <c r="B166" s="8" t="s">
        <v>347</v>
      </c>
      <c r="C166" s="89">
        <v>100</v>
      </c>
      <c r="D166" s="90"/>
      <c r="E166" s="91">
        <v>0.77</v>
      </c>
      <c r="F166" s="92"/>
      <c r="G166" s="91">
        <v>0.28000000000000003</v>
      </c>
      <c r="H166" s="92"/>
      <c r="I166" s="91">
        <v>17.47</v>
      </c>
      <c r="J166" s="92"/>
      <c r="K166" s="91">
        <v>75</v>
      </c>
      <c r="L166" s="92"/>
      <c r="M166" s="91">
        <v>10.5</v>
      </c>
      <c r="N166" s="92"/>
      <c r="O166" s="13"/>
    </row>
    <row r="167" spans="1:15" ht="20.100000000000001" customHeight="1">
      <c r="A167" s="8"/>
      <c r="B167" s="8"/>
      <c r="C167" s="89"/>
      <c r="D167" s="90"/>
      <c r="E167" s="91"/>
      <c r="F167" s="92"/>
      <c r="G167" s="91"/>
      <c r="H167" s="92"/>
      <c r="I167" s="91"/>
      <c r="J167" s="92"/>
      <c r="K167" s="91"/>
      <c r="L167" s="92"/>
      <c r="M167" s="91"/>
      <c r="N167" s="92"/>
      <c r="O167" s="14"/>
    </row>
    <row r="168" spans="1:15" ht="20.100000000000001" customHeight="1">
      <c r="A168" s="6" t="s">
        <v>19</v>
      </c>
      <c r="B168" s="30" t="s">
        <v>384</v>
      </c>
      <c r="C168" s="89">
        <v>30</v>
      </c>
      <c r="D168" s="90"/>
      <c r="E168" s="91">
        <v>0.6</v>
      </c>
      <c r="F168" s="92"/>
      <c r="G168" s="91">
        <v>1.82</v>
      </c>
      <c r="H168" s="92"/>
      <c r="I168" s="91">
        <v>2.46</v>
      </c>
      <c r="J168" s="92"/>
      <c r="K168" s="91">
        <v>29</v>
      </c>
      <c r="L168" s="92"/>
      <c r="M168" s="91">
        <v>1.18</v>
      </c>
      <c r="N168" s="92"/>
      <c r="O168" s="9" t="s">
        <v>383</v>
      </c>
    </row>
    <row r="169" spans="1:15" ht="20.100000000000001" customHeight="1">
      <c r="A169" s="7"/>
      <c r="B169" s="15" t="s">
        <v>395</v>
      </c>
      <c r="C169" s="89">
        <v>150</v>
      </c>
      <c r="D169" s="90"/>
      <c r="E169" s="91">
        <v>1.63</v>
      </c>
      <c r="F169" s="92"/>
      <c r="G169" s="91">
        <v>4</v>
      </c>
      <c r="H169" s="92"/>
      <c r="I169" s="91">
        <v>11.3</v>
      </c>
      <c r="J169" s="92"/>
      <c r="K169" s="91">
        <v>87</v>
      </c>
      <c r="L169" s="92"/>
      <c r="M169" s="91">
        <v>7.03</v>
      </c>
      <c r="N169" s="92"/>
      <c r="O169" s="9" t="s">
        <v>363</v>
      </c>
    </row>
    <row r="170" spans="1:15" ht="20.100000000000001" customHeight="1">
      <c r="A170" s="7"/>
      <c r="B170" s="8" t="s">
        <v>103</v>
      </c>
      <c r="C170" s="89">
        <v>110</v>
      </c>
      <c r="D170" s="90"/>
      <c r="E170" s="91">
        <v>2.4500000000000002</v>
      </c>
      <c r="F170" s="92"/>
      <c r="G170" s="91">
        <v>3.84</v>
      </c>
      <c r="H170" s="92"/>
      <c r="I170" s="91">
        <v>16.399999999999999</v>
      </c>
      <c r="J170" s="92"/>
      <c r="K170" s="91">
        <v>109</v>
      </c>
      <c r="L170" s="92"/>
      <c r="M170" s="91">
        <v>14.53</v>
      </c>
      <c r="N170" s="92"/>
      <c r="O170" s="9" t="s">
        <v>45</v>
      </c>
    </row>
    <row r="171" spans="1:15" ht="20.100000000000001" customHeight="1">
      <c r="A171" s="7"/>
      <c r="B171" s="8" t="s">
        <v>407</v>
      </c>
      <c r="C171" s="89">
        <v>60</v>
      </c>
      <c r="D171" s="90"/>
      <c r="E171" s="91">
        <v>7.5</v>
      </c>
      <c r="F171" s="92"/>
      <c r="G171" s="91">
        <v>2.39</v>
      </c>
      <c r="H171" s="92"/>
      <c r="I171" s="91">
        <v>8.2799999999999994</v>
      </c>
      <c r="J171" s="92"/>
      <c r="K171" s="91">
        <v>85</v>
      </c>
      <c r="L171" s="92"/>
      <c r="M171" s="91">
        <v>0.28000000000000003</v>
      </c>
      <c r="N171" s="92"/>
      <c r="O171" s="9" t="s">
        <v>373</v>
      </c>
    </row>
    <row r="172" spans="1:15" ht="20.100000000000001" customHeight="1">
      <c r="A172" s="7"/>
      <c r="B172" s="8" t="s">
        <v>88</v>
      </c>
      <c r="C172" s="89">
        <v>150</v>
      </c>
      <c r="D172" s="90"/>
      <c r="E172" s="91">
        <v>0.4</v>
      </c>
      <c r="F172" s="92"/>
      <c r="G172" s="91">
        <v>0</v>
      </c>
      <c r="H172" s="92"/>
      <c r="I172" s="91">
        <v>14.6</v>
      </c>
      <c r="J172" s="92"/>
      <c r="K172" s="91">
        <v>54</v>
      </c>
      <c r="L172" s="92"/>
      <c r="M172" s="91">
        <v>37.6</v>
      </c>
      <c r="N172" s="92"/>
      <c r="O172" s="9" t="s">
        <v>156</v>
      </c>
    </row>
    <row r="173" spans="1:15" ht="20.100000000000001" customHeight="1" thickBot="1">
      <c r="A173" s="16"/>
      <c r="B173" s="7" t="s">
        <v>27</v>
      </c>
      <c r="C173" s="89">
        <v>40</v>
      </c>
      <c r="D173" s="90"/>
      <c r="E173" s="91">
        <v>2.64</v>
      </c>
      <c r="F173" s="92"/>
      <c r="G173" s="91">
        <v>0.48</v>
      </c>
      <c r="H173" s="92"/>
      <c r="I173" s="91">
        <v>13.36</v>
      </c>
      <c r="J173" s="92"/>
      <c r="K173" s="91">
        <v>69.5</v>
      </c>
      <c r="L173" s="92"/>
      <c r="M173" s="91">
        <v>0</v>
      </c>
      <c r="N173" s="92"/>
      <c r="O173" s="25"/>
    </row>
    <row r="174" spans="1:15" ht="20.100000000000001" customHeight="1" thickBot="1">
      <c r="A174" s="10"/>
      <c r="B174" s="11"/>
      <c r="C174" s="81">
        <f>SUM(C168:C173)</f>
        <v>540</v>
      </c>
      <c r="D174" s="82"/>
      <c r="E174" s="83">
        <f>SUM(E168:F173)</f>
        <v>15.22</v>
      </c>
      <c r="F174" s="84"/>
      <c r="G174" s="83">
        <f>SUM(G168:H173)</f>
        <v>12.530000000000001</v>
      </c>
      <c r="H174" s="84"/>
      <c r="I174" s="83">
        <f>SUM(I168:J173)</f>
        <v>66.400000000000006</v>
      </c>
      <c r="J174" s="84"/>
      <c r="K174" s="83">
        <f>SUM(K168:L173)</f>
        <v>433.5</v>
      </c>
      <c r="L174" s="84"/>
      <c r="M174" s="83">
        <f>SUM(M168:N173)</f>
        <v>60.620000000000005</v>
      </c>
      <c r="N174" s="84"/>
      <c r="O174" s="12"/>
    </row>
    <row r="175" spans="1:15" ht="20.100000000000001" customHeight="1">
      <c r="A175" s="18"/>
      <c r="B175" s="18"/>
      <c r="C175" s="102"/>
      <c r="D175" s="103"/>
      <c r="E175" s="104"/>
      <c r="F175" s="105"/>
      <c r="G175" s="104"/>
      <c r="H175" s="105"/>
      <c r="I175" s="104"/>
      <c r="J175" s="105"/>
      <c r="K175" s="104"/>
      <c r="L175" s="105"/>
      <c r="M175" s="104"/>
      <c r="N175" s="105"/>
      <c r="O175" s="14"/>
    </row>
    <row r="176" spans="1:15" ht="20.100000000000001" customHeight="1">
      <c r="A176" s="18" t="s">
        <v>28</v>
      </c>
      <c r="B176" s="8" t="s">
        <v>29</v>
      </c>
      <c r="C176" s="89">
        <v>150</v>
      </c>
      <c r="D176" s="90"/>
      <c r="E176" s="91">
        <v>4.53</v>
      </c>
      <c r="F176" s="92"/>
      <c r="G176" s="91">
        <v>3.75</v>
      </c>
      <c r="H176" s="92"/>
      <c r="I176" s="91">
        <v>6</v>
      </c>
      <c r="J176" s="92"/>
      <c r="K176" s="91">
        <v>75</v>
      </c>
      <c r="L176" s="92"/>
      <c r="M176" s="91">
        <v>1.05</v>
      </c>
      <c r="N176" s="92"/>
      <c r="O176" s="9"/>
    </row>
    <row r="177" spans="1:15" ht="20.100000000000001" customHeight="1" thickBot="1">
      <c r="A177" s="18"/>
      <c r="B177" s="8" t="s">
        <v>104</v>
      </c>
      <c r="C177" s="89">
        <v>50</v>
      </c>
      <c r="D177" s="90"/>
      <c r="E177" s="91">
        <v>3.39</v>
      </c>
      <c r="F177" s="92"/>
      <c r="G177" s="91">
        <v>6.89</v>
      </c>
      <c r="H177" s="92"/>
      <c r="I177" s="91">
        <v>26.07</v>
      </c>
      <c r="J177" s="92"/>
      <c r="K177" s="91">
        <v>138</v>
      </c>
      <c r="L177" s="92"/>
      <c r="M177" s="91">
        <v>0</v>
      </c>
      <c r="N177" s="92"/>
      <c r="O177" s="9" t="s">
        <v>105</v>
      </c>
    </row>
    <row r="178" spans="1:15" ht="20.100000000000001" customHeight="1" thickBot="1">
      <c r="A178" s="19"/>
      <c r="B178" s="11"/>
      <c r="C178" s="81">
        <f>SUM(C176:C177)</f>
        <v>200</v>
      </c>
      <c r="D178" s="82"/>
      <c r="E178" s="83">
        <f>SUM(E176:F177)</f>
        <v>7.92</v>
      </c>
      <c r="F178" s="84"/>
      <c r="G178" s="83">
        <f>SUM(G176:H177)</f>
        <v>10.64</v>
      </c>
      <c r="H178" s="84"/>
      <c r="I178" s="83">
        <f>SUM(I176:J177)</f>
        <v>32.07</v>
      </c>
      <c r="J178" s="84"/>
      <c r="K178" s="83">
        <f>SUM(K176:L177)</f>
        <v>213</v>
      </c>
      <c r="L178" s="84"/>
      <c r="M178" s="83">
        <f>SUM(M176:N177)</f>
        <v>1.05</v>
      </c>
      <c r="N178" s="84"/>
      <c r="O178" s="12"/>
    </row>
    <row r="179" spans="1:15" ht="20.100000000000001" customHeight="1">
      <c r="A179" s="20"/>
      <c r="B179" s="21"/>
      <c r="C179" s="102"/>
      <c r="D179" s="103"/>
      <c r="E179" s="104"/>
      <c r="F179" s="105"/>
      <c r="G179" s="104"/>
      <c r="H179" s="105"/>
      <c r="I179" s="104"/>
      <c r="J179" s="105"/>
      <c r="K179" s="104"/>
      <c r="L179" s="105"/>
      <c r="M179" s="104"/>
      <c r="N179" s="105"/>
      <c r="O179" s="22"/>
    </row>
    <row r="180" spans="1:15" ht="20.100000000000001" customHeight="1">
      <c r="A180" s="6" t="s">
        <v>31</v>
      </c>
      <c r="B180" s="30" t="s">
        <v>46</v>
      </c>
      <c r="C180" s="89">
        <v>40</v>
      </c>
      <c r="D180" s="90"/>
      <c r="E180" s="91">
        <v>0.28999999999999998</v>
      </c>
      <c r="F180" s="92"/>
      <c r="G180" s="91">
        <v>3.95</v>
      </c>
      <c r="H180" s="92"/>
      <c r="I180" s="91">
        <v>0.91</v>
      </c>
      <c r="J180" s="92"/>
      <c r="K180" s="91">
        <v>40</v>
      </c>
      <c r="L180" s="92"/>
      <c r="M180" s="91">
        <v>3.65</v>
      </c>
      <c r="N180" s="92"/>
      <c r="O180" s="9" t="s">
        <v>365</v>
      </c>
    </row>
    <row r="181" spans="1:15" ht="20.100000000000001" customHeight="1">
      <c r="A181" s="23"/>
      <c r="B181" s="15" t="s">
        <v>106</v>
      </c>
      <c r="C181" s="89">
        <v>120</v>
      </c>
      <c r="D181" s="90"/>
      <c r="E181" s="91">
        <v>9.43</v>
      </c>
      <c r="F181" s="92"/>
      <c r="G181" s="91">
        <v>5.8</v>
      </c>
      <c r="H181" s="92"/>
      <c r="I181" s="91">
        <v>14.7</v>
      </c>
      <c r="J181" s="92"/>
      <c r="K181" s="91">
        <v>157</v>
      </c>
      <c r="L181" s="92"/>
      <c r="M181" s="91">
        <v>8.5299999999999994</v>
      </c>
      <c r="N181" s="92"/>
      <c r="O181" s="9" t="s">
        <v>69</v>
      </c>
    </row>
    <row r="182" spans="1:15" ht="20.100000000000001" customHeight="1">
      <c r="A182" s="23"/>
      <c r="B182" s="15" t="s">
        <v>70</v>
      </c>
      <c r="C182" s="89">
        <v>30</v>
      </c>
      <c r="D182" s="90"/>
      <c r="E182" s="91">
        <v>0.35</v>
      </c>
      <c r="F182" s="92"/>
      <c r="G182" s="91">
        <v>1.27</v>
      </c>
      <c r="H182" s="92"/>
      <c r="I182" s="91">
        <v>2.4300000000000002</v>
      </c>
      <c r="J182" s="92"/>
      <c r="K182" s="91">
        <v>22</v>
      </c>
      <c r="L182" s="92"/>
      <c r="M182" s="91">
        <v>0.72</v>
      </c>
      <c r="N182" s="92"/>
      <c r="O182" s="9" t="s">
        <v>71</v>
      </c>
    </row>
    <row r="183" spans="1:15" ht="20.100000000000001" customHeight="1">
      <c r="A183" s="7"/>
      <c r="B183" s="8" t="s">
        <v>58</v>
      </c>
      <c r="C183" s="89">
        <v>190</v>
      </c>
      <c r="D183" s="90"/>
      <c r="E183" s="91">
        <v>0.06</v>
      </c>
      <c r="F183" s="92"/>
      <c r="G183" s="91">
        <v>0.02</v>
      </c>
      <c r="H183" s="92"/>
      <c r="I183" s="91">
        <v>9.99</v>
      </c>
      <c r="J183" s="92"/>
      <c r="K183" s="91">
        <v>40</v>
      </c>
      <c r="L183" s="92"/>
      <c r="M183" s="91">
        <v>0.03</v>
      </c>
      <c r="N183" s="92"/>
      <c r="O183" s="9" t="s">
        <v>363</v>
      </c>
    </row>
    <row r="184" spans="1:15" ht="20.100000000000001" customHeight="1">
      <c r="A184" s="16"/>
      <c r="B184" s="24" t="s">
        <v>37</v>
      </c>
      <c r="C184" s="89">
        <v>40</v>
      </c>
      <c r="D184" s="90"/>
      <c r="E184" s="91">
        <v>3.04</v>
      </c>
      <c r="F184" s="92"/>
      <c r="G184" s="91">
        <v>0.32</v>
      </c>
      <c r="H184" s="92"/>
      <c r="I184" s="91">
        <v>19.68</v>
      </c>
      <c r="J184" s="92"/>
      <c r="K184" s="91">
        <v>89.4</v>
      </c>
      <c r="L184" s="92"/>
      <c r="M184" s="91">
        <v>0</v>
      </c>
      <c r="N184" s="92"/>
      <c r="O184" s="25"/>
    </row>
    <row r="185" spans="1:15" ht="20.100000000000001" customHeight="1" thickBot="1">
      <c r="A185" s="16"/>
      <c r="B185" s="8" t="s">
        <v>102</v>
      </c>
      <c r="C185" s="89">
        <v>100</v>
      </c>
      <c r="D185" s="90"/>
      <c r="E185" s="91">
        <v>0.77</v>
      </c>
      <c r="F185" s="92"/>
      <c r="G185" s="91">
        <v>0.28000000000000003</v>
      </c>
      <c r="H185" s="92"/>
      <c r="I185" s="91">
        <v>17.47</v>
      </c>
      <c r="J185" s="92"/>
      <c r="K185" s="91">
        <v>75</v>
      </c>
      <c r="L185" s="92"/>
      <c r="M185" s="91">
        <v>10.5</v>
      </c>
      <c r="N185" s="92"/>
      <c r="O185" s="13"/>
    </row>
    <row r="186" spans="1:15" ht="20.100000000000001" customHeight="1" thickBot="1">
      <c r="A186" s="11"/>
      <c r="B186" s="11"/>
      <c r="C186" s="81">
        <f t="shared" ref="C186" si="23">SUM(C180:C185)</f>
        <v>520</v>
      </c>
      <c r="D186" s="82"/>
      <c r="E186" s="83">
        <f>SUM(E180:F185)</f>
        <v>13.939999999999998</v>
      </c>
      <c r="F186" s="84"/>
      <c r="G186" s="83">
        <f t="shared" ref="G186" si="24">SUM(G180:H185)</f>
        <v>11.639999999999999</v>
      </c>
      <c r="H186" s="84"/>
      <c r="I186" s="83">
        <f t="shared" ref="I186" si="25">SUM(I180:J185)</f>
        <v>65.180000000000007</v>
      </c>
      <c r="J186" s="84"/>
      <c r="K186" s="83">
        <f t="shared" ref="K186" si="26">SUM(K180:L185)</f>
        <v>423.4</v>
      </c>
      <c r="L186" s="84"/>
      <c r="M186" s="83">
        <f t="shared" ref="M186" si="27">SUM(M180:N185)</f>
        <v>23.43</v>
      </c>
      <c r="N186" s="84"/>
      <c r="O186" s="26"/>
    </row>
    <row r="187" spans="1:15" ht="36.75" customHeight="1">
      <c r="A187" s="27" t="s">
        <v>107</v>
      </c>
      <c r="B187" s="28"/>
      <c r="C187" s="77"/>
      <c r="D187" s="78"/>
      <c r="E187" s="79">
        <f>E163+E166+E174+E178+E186</f>
        <v>48.44</v>
      </c>
      <c r="F187" s="80"/>
      <c r="G187" s="79">
        <f>G163+G166+G174+G178+G186</f>
        <v>50.120000000000005</v>
      </c>
      <c r="H187" s="80"/>
      <c r="I187" s="79">
        <f>I163+I166+I174+I178+I186</f>
        <v>224.89000000000001</v>
      </c>
      <c r="J187" s="80"/>
      <c r="K187" s="79">
        <f>K163+K166+K174+K178+K186</f>
        <v>1496.9</v>
      </c>
      <c r="L187" s="80"/>
      <c r="M187" s="79">
        <f>M163+M166+M174+M178+M186</f>
        <v>97.490000000000009</v>
      </c>
      <c r="N187" s="80"/>
      <c r="O187" s="29"/>
    </row>
    <row r="188" spans="1:15" ht="18.95" customHeight="1"/>
    <row r="189" spans="1:15" ht="18.95" customHeight="1"/>
    <row r="190" spans="1:15" ht="18.95" customHeight="1"/>
    <row r="191" spans="1:15" ht="18.95" customHeight="1"/>
    <row r="192" spans="1:15" ht="18.95" customHeight="1"/>
    <row r="193" spans="1:15" ht="18.95" customHeight="1"/>
    <row r="194" spans="1:15" ht="18.95" customHeight="1">
      <c r="A194" s="1"/>
      <c r="B194" s="2"/>
      <c r="C194" s="3"/>
      <c r="D194" s="3"/>
      <c r="E194" s="3" t="s">
        <v>108</v>
      </c>
      <c r="F194" s="3"/>
      <c r="G194" s="4"/>
      <c r="H194" s="4"/>
      <c r="I194" s="4"/>
      <c r="J194" s="4"/>
      <c r="K194" s="4"/>
      <c r="L194" s="4"/>
      <c r="M194" s="3"/>
      <c r="N194" s="3"/>
      <c r="O194" s="3"/>
    </row>
    <row r="195" spans="1:15" ht="18.95" customHeight="1">
      <c r="A195" s="114" t="s">
        <v>1</v>
      </c>
      <c r="B195" s="114" t="s">
        <v>2</v>
      </c>
      <c r="C195" s="117" t="s">
        <v>109</v>
      </c>
      <c r="D195" s="118"/>
      <c r="E195" s="123" t="s">
        <v>4</v>
      </c>
      <c r="F195" s="124"/>
      <c r="G195" s="124"/>
      <c r="H195" s="124"/>
      <c r="I195" s="124"/>
      <c r="J195" s="125"/>
      <c r="K195" s="117" t="s">
        <v>5</v>
      </c>
      <c r="L195" s="118"/>
      <c r="M195" s="117" t="s">
        <v>6</v>
      </c>
      <c r="N195" s="118"/>
      <c r="O195" s="74" t="s">
        <v>7</v>
      </c>
    </row>
    <row r="196" spans="1:15" ht="18.95" customHeight="1">
      <c r="A196" s="115"/>
      <c r="B196" s="115"/>
      <c r="C196" s="119"/>
      <c r="D196" s="120"/>
      <c r="E196" s="110" t="s">
        <v>8</v>
      </c>
      <c r="F196" s="111"/>
      <c r="G196" s="110" t="s">
        <v>9</v>
      </c>
      <c r="H196" s="111"/>
      <c r="I196" s="110" t="s">
        <v>10</v>
      </c>
      <c r="J196" s="111"/>
      <c r="K196" s="119"/>
      <c r="L196" s="120"/>
      <c r="M196" s="119"/>
      <c r="N196" s="120"/>
      <c r="O196" s="75"/>
    </row>
    <row r="197" spans="1:15" ht="18.95" customHeight="1">
      <c r="A197" s="116"/>
      <c r="B197" s="116"/>
      <c r="C197" s="121"/>
      <c r="D197" s="122"/>
      <c r="E197" s="112"/>
      <c r="F197" s="113"/>
      <c r="G197" s="112"/>
      <c r="H197" s="113"/>
      <c r="I197" s="112"/>
      <c r="J197" s="113"/>
      <c r="K197" s="121"/>
      <c r="L197" s="122"/>
      <c r="M197" s="121"/>
      <c r="N197" s="122"/>
      <c r="O197" s="76"/>
    </row>
    <row r="198" spans="1:15" ht="20.100000000000001" customHeight="1">
      <c r="A198" s="6" t="s">
        <v>110</v>
      </c>
      <c r="B198" s="6"/>
      <c r="C198" s="89"/>
      <c r="D198" s="90"/>
      <c r="E198" s="89"/>
      <c r="F198" s="90"/>
      <c r="G198" s="89"/>
      <c r="H198" s="90"/>
      <c r="I198" s="89"/>
      <c r="J198" s="90"/>
      <c r="K198" s="89"/>
      <c r="L198" s="90"/>
      <c r="M198" s="89"/>
      <c r="N198" s="90"/>
      <c r="O198" s="7"/>
    </row>
    <row r="199" spans="1:15" ht="20.100000000000001" customHeight="1">
      <c r="A199" s="6" t="s">
        <v>12</v>
      </c>
      <c r="B199" s="8" t="s">
        <v>111</v>
      </c>
      <c r="C199" s="89">
        <v>150</v>
      </c>
      <c r="D199" s="90"/>
      <c r="E199" s="91">
        <v>5.97</v>
      </c>
      <c r="F199" s="92"/>
      <c r="G199" s="91">
        <v>5.48</v>
      </c>
      <c r="H199" s="92"/>
      <c r="I199" s="91">
        <v>17.079999999999998</v>
      </c>
      <c r="J199" s="92"/>
      <c r="K199" s="91">
        <v>141</v>
      </c>
      <c r="L199" s="92"/>
      <c r="M199" s="91">
        <v>0.91</v>
      </c>
      <c r="N199" s="92"/>
      <c r="O199" s="9" t="s">
        <v>14</v>
      </c>
    </row>
    <row r="200" spans="1:15" ht="20.100000000000001" customHeight="1">
      <c r="A200" s="7"/>
      <c r="B200" s="8" t="s">
        <v>112</v>
      </c>
      <c r="C200" s="89">
        <v>180</v>
      </c>
      <c r="D200" s="90"/>
      <c r="E200" s="91">
        <v>2.65</v>
      </c>
      <c r="F200" s="92"/>
      <c r="G200" s="91">
        <v>2.33</v>
      </c>
      <c r="H200" s="92"/>
      <c r="I200" s="91">
        <v>11.3</v>
      </c>
      <c r="J200" s="92"/>
      <c r="K200" s="91">
        <v>77</v>
      </c>
      <c r="L200" s="92"/>
      <c r="M200" s="91">
        <v>1.19</v>
      </c>
      <c r="N200" s="92"/>
      <c r="O200" s="9" t="s">
        <v>373</v>
      </c>
    </row>
    <row r="201" spans="1:15" ht="20.100000000000001" customHeight="1" thickBot="1">
      <c r="A201" s="7"/>
      <c r="B201" s="8" t="s">
        <v>63</v>
      </c>
      <c r="C201" s="89">
        <v>30</v>
      </c>
      <c r="D201" s="90"/>
      <c r="E201" s="91">
        <v>1.25</v>
      </c>
      <c r="F201" s="92"/>
      <c r="G201" s="91">
        <v>1.02</v>
      </c>
      <c r="H201" s="92"/>
      <c r="I201" s="91">
        <v>16.5</v>
      </c>
      <c r="J201" s="92"/>
      <c r="K201" s="91">
        <v>96.9</v>
      </c>
      <c r="L201" s="92"/>
      <c r="M201" s="91">
        <v>0</v>
      </c>
      <c r="N201" s="92"/>
      <c r="O201" s="9"/>
    </row>
    <row r="202" spans="1:15" ht="20.100000000000001" customHeight="1" thickBot="1">
      <c r="A202" s="10"/>
      <c r="B202" s="11"/>
      <c r="C202" s="147">
        <f>SUM(C199:D201)</f>
        <v>360</v>
      </c>
      <c r="D202" s="148"/>
      <c r="E202" s="83">
        <f>SUM(E199:F201)</f>
        <v>9.8699999999999992</v>
      </c>
      <c r="F202" s="84"/>
      <c r="G202" s="83">
        <f>SUM(G199:H201)</f>
        <v>8.83</v>
      </c>
      <c r="H202" s="84"/>
      <c r="I202" s="83">
        <f>SUM(I199:J201)</f>
        <v>44.879999999999995</v>
      </c>
      <c r="J202" s="84"/>
      <c r="K202" s="83">
        <f>SUM(K199:L201)</f>
        <v>314.89999999999998</v>
      </c>
      <c r="L202" s="84"/>
      <c r="M202" s="83">
        <f>SUM(M199:N201)</f>
        <v>2.1</v>
      </c>
      <c r="N202" s="84"/>
      <c r="O202" s="12"/>
    </row>
    <row r="203" spans="1:15" ht="20.100000000000001" customHeight="1">
      <c r="A203" s="7"/>
      <c r="B203" s="8"/>
      <c r="C203" s="106"/>
      <c r="D203" s="107"/>
      <c r="E203" s="104"/>
      <c r="F203" s="105"/>
      <c r="G203" s="104"/>
      <c r="H203" s="105"/>
      <c r="I203" s="104"/>
      <c r="J203" s="105"/>
      <c r="K203" s="104"/>
      <c r="L203" s="105"/>
      <c r="M203" s="104"/>
      <c r="N203" s="105"/>
      <c r="O203" s="9"/>
    </row>
    <row r="204" spans="1:15" ht="20.100000000000001" customHeight="1">
      <c r="A204" s="6"/>
      <c r="B204" s="6"/>
      <c r="C204" s="89"/>
      <c r="D204" s="90"/>
      <c r="E204" s="91"/>
      <c r="F204" s="92"/>
      <c r="G204" s="91"/>
      <c r="H204" s="92"/>
      <c r="I204" s="91"/>
      <c r="J204" s="92"/>
      <c r="K204" s="91"/>
      <c r="L204" s="92"/>
      <c r="M204" s="91"/>
      <c r="N204" s="92"/>
      <c r="O204" s="9"/>
    </row>
    <row r="205" spans="1:15" ht="20.100000000000001" customHeight="1">
      <c r="A205" s="6" t="s">
        <v>18</v>
      </c>
      <c r="B205" s="8" t="s">
        <v>348</v>
      </c>
      <c r="C205" s="89">
        <v>100</v>
      </c>
      <c r="D205" s="90"/>
      <c r="E205" s="91">
        <v>0.53</v>
      </c>
      <c r="F205" s="92"/>
      <c r="G205" s="91">
        <v>0.53</v>
      </c>
      <c r="H205" s="92"/>
      <c r="I205" s="91">
        <v>15.68</v>
      </c>
      <c r="J205" s="92"/>
      <c r="K205" s="91">
        <v>70.41</v>
      </c>
      <c r="L205" s="92"/>
      <c r="M205" s="91">
        <v>16</v>
      </c>
      <c r="N205" s="92"/>
      <c r="O205" s="13"/>
    </row>
    <row r="206" spans="1:15" ht="20.100000000000001" customHeight="1">
      <c r="A206" s="8"/>
      <c r="B206" s="8"/>
      <c r="C206" s="89"/>
      <c r="D206" s="90"/>
      <c r="E206" s="91"/>
      <c r="F206" s="92"/>
      <c r="G206" s="91"/>
      <c r="H206" s="92"/>
      <c r="I206" s="91"/>
      <c r="J206" s="92"/>
      <c r="K206" s="91"/>
      <c r="L206" s="92"/>
      <c r="M206" s="91"/>
      <c r="N206" s="92"/>
      <c r="O206" s="14"/>
    </row>
    <row r="207" spans="1:15" ht="20.100000000000001" customHeight="1">
      <c r="A207" s="6" t="s">
        <v>19</v>
      </c>
      <c r="B207" s="15" t="s">
        <v>341</v>
      </c>
      <c r="C207" s="89">
        <v>30</v>
      </c>
      <c r="D207" s="90"/>
      <c r="E207" s="91">
        <v>0.35</v>
      </c>
      <c r="F207" s="92"/>
      <c r="G207" s="91">
        <v>2.08</v>
      </c>
      <c r="H207" s="92"/>
      <c r="I207" s="91">
        <v>2.11</v>
      </c>
      <c r="J207" s="92"/>
      <c r="K207" s="91">
        <v>29</v>
      </c>
      <c r="L207" s="92"/>
      <c r="M207" s="91">
        <v>5</v>
      </c>
      <c r="N207" s="92"/>
      <c r="O207" s="9" t="s">
        <v>114</v>
      </c>
    </row>
    <row r="208" spans="1:15" ht="20.100000000000001" customHeight="1">
      <c r="A208" s="7"/>
      <c r="B208" s="8" t="s">
        <v>115</v>
      </c>
      <c r="C208" s="89">
        <v>150</v>
      </c>
      <c r="D208" s="90"/>
      <c r="E208" s="91">
        <v>1.74</v>
      </c>
      <c r="F208" s="92"/>
      <c r="G208" s="91">
        <v>4.0199999999999996</v>
      </c>
      <c r="H208" s="92"/>
      <c r="I208" s="91">
        <v>11.4</v>
      </c>
      <c r="J208" s="92"/>
      <c r="K208" s="91">
        <v>73</v>
      </c>
      <c r="L208" s="92"/>
      <c r="M208" s="91">
        <v>6.6</v>
      </c>
      <c r="N208" s="92"/>
      <c r="O208" s="9" t="s">
        <v>116</v>
      </c>
    </row>
    <row r="209" spans="1:15" ht="20.100000000000001" customHeight="1">
      <c r="A209" s="7"/>
      <c r="B209" s="8" t="s">
        <v>117</v>
      </c>
      <c r="C209" s="89">
        <v>120</v>
      </c>
      <c r="D209" s="90"/>
      <c r="E209" s="91">
        <v>14.1</v>
      </c>
      <c r="F209" s="92"/>
      <c r="G209" s="91">
        <v>9.0399999999999991</v>
      </c>
      <c r="H209" s="92"/>
      <c r="I209" s="91">
        <v>20.3</v>
      </c>
      <c r="J209" s="92"/>
      <c r="K209" s="91">
        <v>219</v>
      </c>
      <c r="L209" s="92"/>
      <c r="M209" s="91">
        <v>20.03</v>
      </c>
      <c r="N209" s="92"/>
      <c r="O209" s="9" t="s">
        <v>369</v>
      </c>
    </row>
    <row r="210" spans="1:15" ht="20.100000000000001" customHeight="1">
      <c r="A210" s="23"/>
      <c r="B210" s="15" t="s">
        <v>70</v>
      </c>
      <c r="C210" s="89">
        <v>30</v>
      </c>
      <c r="D210" s="90"/>
      <c r="E210" s="91">
        <v>0.35</v>
      </c>
      <c r="F210" s="92"/>
      <c r="G210" s="91">
        <v>2.2799999999999998</v>
      </c>
      <c r="H210" s="92"/>
      <c r="I210" s="91">
        <v>2.4300000000000002</v>
      </c>
      <c r="J210" s="92"/>
      <c r="K210" s="91">
        <v>22</v>
      </c>
      <c r="L210" s="92"/>
      <c r="M210" s="91">
        <v>0.72</v>
      </c>
      <c r="N210" s="92"/>
      <c r="O210" s="9" t="s">
        <v>71</v>
      </c>
    </row>
    <row r="211" spans="1:15" ht="20.100000000000001" customHeight="1">
      <c r="A211" s="7"/>
      <c r="B211" s="8" t="s">
        <v>374</v>
      </c>
      <c r="C211" s="89">
        <v>120</v>
      </c>
      <c r="D211" s="90"/>
      <c r="E211" s="91">
        <v>0.02</v>
      </c>
      <c r="F211" s="92"/>
      <c r="G211" s="91">
        <v>0</v>
      </c>
      <c r="H211" s="92"/>
      <c r="I211" s="91">
        <v>14.5</v>
      </c>
      <c r="J211" s="92"/>
      <c r="K211" s="91">
        <v>83</v>
      </c>
      <c r="L211" s="92"/>
      <c r="M211" s="91">
        <v>37.6</v>
      </c>
      <c r="N211" s="92"/>
      <c r="O211" s="9" t="s">
        <v>114</v>
      </c>
    </row>
    <row r="212" spans="1:15" ht="20.100000000000001" customHeight="1" thickBot="1">
      <c r="A212" s="16"/>
      <c r="B212" s="7" t="s">
        <v>27</v>
      </c>
      <c r="C212" s="89">
        <v>40</v>
      </c>
      <c r="D212" s="90"/>
      <c r="E212" s="91">
        <v>2.64</v>
      </c>
      <c r="F212" s="92"/>
      <c r="G212" s="91">
        <v>0.48</v>
      </c>
      <c r="H212" s="92"/>
      <c r="I212" s="91">
        <v>13.36</v>
      </c>
      <c r="J212" s="92"/>
      <c r="K212" s="91">
        <v>69.5</v>
      </c>
      <c r="L212" s="92"/>
      <c r="M212" s="91">
        <v>0</v>
      </c>
      <c r="N212" s="92"/>
      <c r="O212" s="25"/>
    </row>
    <row r="213" spans="1:15" ht="20.100000000000001" customHeight="1" thickBot="1">
      <c r="A213" s="10"/>
      <c r="B213" s="11"/>
      <c r="C213" s="81">
        <f>SUM(C207:C212)</f>
        <v>490</v>
      </c>
      <c r="D213" s="82"/>
      <c r="E213" s="83">
        <f>SUM(E207:F212)</f>
        <v>19.2</v>
      </c>
      <c r="F213" s="84"/>
      <c r="G213" s="83">
        <f>SUM(G207:H212)</f>
        <v>17.899999999999999</v>
      </c>
      <c r="H213" s="84"/>
      <c r="I213" s="83">
        <f>SUM(I207:J212)</f>
        <v>64.099999999999994</v>
      </c>
      <c r="J213" s="84"/>
      <c r="K213" s="83">
        <f>SUM(K207:L212)</f>
        <v>495.5</v>
      </c>
      <c r="L213" s="84"/>
      <c r="M213" s="83">
        <f>SUM(M207:N212)</f>
        <v>69.95</v>
      </c>
      <c r="N213" s="84"/>
      <c r="O213" s="12"/>
    </row>
    <row r="214" spans="1:15" ht="20.100000000000001" customHeight="1">
      <c r="A214" s="18"/>
      <c r="B214" s="18"/>
      <c r="C214" s="102"/>
      <c r="D214" s="103"/>
      <c r="E214" s="104"/>
      <c r="F214" s="105"/>
      <c r="G214" s="104"/>
      <c r="H214" s="105"/>
      <c r="I214" s="104"/>
      <c r="J214" s="105"/>
      <c r="K214" s="104"/>
      <c r="L214" s="105"/>
      <c r="M214" s="104"/>
      <c r="N214" s="105"/>
      <c r="O214" s="14"/>
    </row>
    <row r="215" spans="1:15" ht="20.100000000000001" customHeight="1">
      <c r="A215" s="18" t="s">
        <v>28</v>
      </c>
      <c r="B215" s="8" t="s">
        <v>119</v>
      </c>
      <c r="C215" s="89">
        <v>150</v>
      </c>
      <c r="D215" s="90"/>
      <c r="E215" s="91">
        <v>4.58</v>
      </c>
      <c r="F215" s="92"/>
      <c r="G215" s="91">
        <v>4.08</v>
      </c>
      <c r="H215" s="92"/>
      <c r="I215" s="91">
        <v>7.58</v>
      </c>
      <c r="J215" s="92"/>
      <c r="K215" s="91">
        <v>85</v>
      </c>
      <c r="L215" s="92"/>
      <c r="M215" s="91">
        <v>2.0499999999999998</v>
      </c>
      <c r="N215" s="92"/>
      <c r="O215" s="9"/>
    </row>
    <row r="216" spans="1:15" ht="20.100000000000001" customHeight="1" thickBot="1">
      <c r="A216" s="18"/>
      <c r="B216" s="8" t="s">
        <v>120</v>
      </c>
      <c r="C216" s="89">
        <v>50</v>
      </c>
      <c r="D216" s="90"/>
      <c r="E216" s="91">
        <v>4.22</v>
      </c>
      <c r="F216" s="92"/>
      <c r="G216" s="91">
        <v>6.41</v>
      </c>
      <c r="H216" s="92"/>
      <c r="I216" s="91">
        <v>29.89</v>
      </c>
      <c r="J216" s="92"/>
      <c r="K216" s="91">
        <v>130</v>
      </c>
      <c r="L216" s="92"/>
      <c r="M216" s="91">
        <v>0.01</v>
      </c>
      <c r="N216" s="92"/>
      <c r="O216" s="9" t="s">
        <v>121</v>
      </c>
    </row>
    <row r="217" spans="1:15" ht="20.100000000000001" customHeight="1" thickBot="1">
      <c r="A217" s="19"/>
      <c r="B217" s="11"/>
      <c r="C217" s="81">
        <f>SUM(C215:C216)</f>
        <v>200</v>
      </c>
      <c r="D217" s="82"/>
      <c r="E217" s="83">
        <f>SUM(E215:F216)</f>
        <v>8.8000000000000007</v>
      </c>
      <c r="F217" s="84"/>
      <c r="G217" s="83">
        <f>SUM(G215:H216)</f>
        <v>10.49</v>
      </c>
      <c r="H217" s="84"/>
      <c r="I217" s="83">
        <f>SUM(I215:J216)</f>
        <v>37.47</v>
      </c>
      <c r="J217" s="84"/>
      <c r="K217" s="83">
        <f>SUM(K215:L216)</f>
        <v>215</v>
      </c>
      <c r="L217" s="84"/>
      <c r="M217" s="83">
        <f>SUM(M215:N216)</f>
        <v>2.0599999999999996</v>
      </c>
      <c r="N217" s="84"/>
      <c r="O217" s="12"/>
    </row>
    <row r="218" spans="1:15" ht="20.100000000000001" customHeight="1">
      <c r="A218" s="20"/>
      <c r="B218" s="21"/>
      <c r="C218" s="102"/>
      <c r="D218" s="103"/>
      <c r="E218" s="104"/>
      <c r="F218" s="105"/>
      <c r="G218" s="104"/>
      <c r="H218" s="105"/>
      <c r="I218" s="104"/>
      <c r="J218" s="105"/>
      <c r="K218" s="104"/>
      <c r="L218" s="105"/>
      <c r="M218" s="104"/>
      <c r="N218" s="105"/>
      <c r="O218" s="22"/>
    </row>
    <row r="219" spans="1:15" ht="20.100000000000001" customHeight="1">
      <c r="A219" s="6" t="s">
        <v>31</v>
      </c>
      <c r="B219" s="8" t="s">
        <v>122</v>
      </c>
      <c r="C219" s="89">
        <v>60</v>
      </c>
      <c r="D219" s="90"/>
      <c r="E219" s="91">
        <v>8.61</v>
      </c>
      <c r="F219" s="92"/>
      <c r="G219" s="91">
        <v>4.43</v>
      </c>
      <c r="H219" s="92"/>
      <c r="I219" s="91">
        <v>3.12</v>
      </c>
      <c r="J219" s="92"/>
      <c r="K219" s="91">
        <v>87</v>
      </c>
      <c r="L219" s="92"/>
      <c r="M219" s="91">
        <v>4.41</v>
      </c>
      <c r="N219" s="92"/>
      <c r="O219" s="9" t="s">
        <v>369</v>
      </c>
    </row>
    <row r="220" spans="1:15" ht="20.100000000000001" customHeight="1">
      <c r="A220" s="7"/>
      <c r="B220" s="8" t="s">
        <v>123</v>
      </c>
      <c r="C220" s="89">
        <v>120</v>
      </c>
      <c r="D220" s="90"/>
      <c r="E220" s="91">
        <v>4.41</v>
      </c>
      <c r="F220" s="92"/>
      <c r="G220" s="91">
        <v>4.5999999999999996</v>
      </c>
      <c r="H220" s="92"/>
      <c r="I220" s="91">
        <v>21.2</v>
      </c>
      <c r="J220" s="92"/>
      <c r="K220" s="91">
        <v>135</v>
      </c>
      <c r="L220" s="92"/>
      <c r="M220" s="91">
        <v>0</v>
      </c>
      <c r="N220" s="92"/>
      <c r="O220" s="9" t="s">
        <v>373</v>
      </c>
    </row>
    <row r="221" spans="1:15" ht="18" customHeight="1">
      <c r="A221" s="7"/>
      <c r="B221" s="8" t="s">
        <v>36</v>
      </c>
      <c r="C221" s="89">
        <v>180</v>
      </c>
      <c r="D221" s="90"/>
      <c r="E221" s="91">
        <v>0.12</v>
      </c>
      <c r="F221" s="92"/>
      <c r="G221" s="91">
        <v>0.02</v>
      </c>
      <c r="H221" s="92"/>
      <c r="I221" s="91">
        <v>9.1999999999999993</v>
      </c>
      <c r="J221" s="92"/>
      <c r="K221" s="91">
        <v>41</v>
      </c>
      <c r="L221" s="92"/>
      <c r="M221" s="91">
        <v>2.83</v>
      </c>
      <c r="N221" s="92"/>
      <c r="O221" s="9" t="s">
        <v>266</v>
      </c>
    </row>
    <row r="222" spans="1:15" ht="18" customHeight="1">
      <c r="A222" s="16"/>
      <c r="B222" s="24" t="s">
        <v>37</v>
      </c>
      <c r="C222" s="89">
        <v>40</v>
      </c>
      <c r="D222" s="90"/>
      <c r="E222" s="91">
        <v>3.04</v>
      </c>
      <c r="F222" s="92"/>
      <c r="G222" s="91">
        <v>0.32</v>
      </c>
      <c r="H222" s="92"/>
      <c r="I222" s="91">
        <v>19.68</v>
      </c>
      <c r="J222" s="92"/>
      <c r="K222" s="91">
        <v>89.4</v>
      </c>
      <c r="L222" s="92"/>
      <c r="M222" s="91">
        <v>0</v>
      </c>
      <c r="N222" s="92"/>
      <c r="O222" s="25"/>
    </row>
    <row r="223" spans="1:15" ht="20.100000000000001" customHeight="1" thickBot="1">
      <c r="A223" s="16"/>
      <c r="B223" s="8" t="s">
        <v>113</v>
      </c>
      <c r="C223" s="89">
        <v>100</v>
      </c>
      <c r="D223" s="90"/>
      <c r="E223" s="91">
        <v>0.64</v>
      </c>
      <c r="F223" s="92"/>
      <c r="G223" s="91">
        <v>0.64</v>
      </c>
      <c r="H223" s="92"/>
      <c r="I223" s="91">
        <v>15.68</v>
      </c>
      <c r="J223" s="92"/>
      <c r="K223" s="91">
        <v>70.41</v>
      </c>
      <c r="L223" s="92"/>
      <c r="M223" s="91">
        <v>16</v>
      </c>
      <c r="N223" s="92"/>
      <c r="O223" s="13"/>
    </row>
    <row r="224" spans="1:15" ht="20.100000000000001" customHeight="1" thickBot="1">
      <c r="A224" s="11"/>
      <c r="B224" s="11"/>
      <c r="C224" s="81">
        <f>SUM(C219:C223)</f>
        <v>500</v>
      </c>
      <c r="D224" s="82"/>
      <c r="E224" s="83">
        <f>SUM(E219:F223)</f>
        <v>16.82</v>
      </c>
      <c r="F224" s="84"/>
      <c r="G224" s="83">
        <f>SUM(G219:H223)</f>
        <v>10.01</v>
      </c>
      <c r="H224" s="84"/>
      <c r="I224" s="83">
        <f>SUM(I219:J223)</f>
        <v>68.88</v>
      </c>
      <c r="J224" s="84"/>
      <c r="K224" s="83">
        <f>SUM(K219:L223)</f>
        <v>422.80999999999995</v>
      </c>
      <c r="L224" s="84"/>
      <c r="M224" s="83">
        <f>SUM(M219:N223)</f>
        <v>23.240000000000002</v>
      </c>
      <c r="N224" s="84"/>
      <c r="O224" s="26"/>
    </row>
    <row r="225" spans="1:15" ht="39.75" customHeight="1">
      <c r="A225" s="27" t="s">
        <v>124</v>
      </c>
      <c r="B225" s="28"/>
      <c r="C225" s="77"/>
      <c r="D225" s="78"/>
      <c r="E225" s="79">
        <f>E202+E205+E213+E217+E224</f>
        <v>55.22</v>
      </c>
      <c r="F225" s="80"/>
      <c r="G225" s="79">
        <f>G202+G205+G213+G217+G224</f>
        <v>47.76</v>
      </c>
      <c r="H225" s="80"/>
      <c r="I225" s="79">
        <f>I202+I205+I213+I217+I224</f>
        <v>231.01</v>
      </c>
      <c r="J225" s="80"/>
      <c r="K225" s="79">
        <f>K202+K205+K213+K217+K224</f>
        <v>1518.62</v>
      </c>
      <c r="L225" s="80"/>
      <c r="M225" s="79">
        <f>M202+M205+M213+M217+M224</f>
        <v>113.35000000000002</v>
      </c>
      <c r="N225" s="80"/>
      <c r="O225" s="29"/>
    </row>
    <row r="226" spans="1:15" ht="17.25" customHeight="1">
      <c r="A226" s="31"/>
      <c r="B226" s="32"/>
      <c r="C226" s="33"/>
      <c r="D226" s="33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5"/>
    </row>
    <row r="227" spans="1:15" ht="17.25" customHeight="1">
      <c r="A227" s="31"/>
      <c r="B227" s="32"/>
      <c r="C227" s="33"/>
      <c r="D227" s="33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5"/>
    </row>
    <row r="228" spans="1:15" ht="17.25" customHeight="1">
      <c r="A228" s="31"/>
      <c r="B228" s="32"/>
      <c r="C228" s="33"/>
      <c r="D228" s="33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5"/>
    </row>
    <row r="229" spans="1:15" ht="17.25" customHeight="1">
      <c r="A229" s="31"/>
      <c r="B229" s="32"/>
      <c r="C229" s="33"/>
      <c r="D229" s="33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5"/>
    </row>
    <row r="230" spans="1:15" ht="17.25" customHeight="1">
      <c r="A230" s="31"/>
      <c r="B230" s="32"/>
      <c r="C230" s="33"/>
      <c r="D230" s="33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5"/>
    </row>
    <row r="231" spans="1:15" ht="17.25" customHeight="1">
      <c r="A231" s="31"/>
      <c r="B231" s="32"/>
      <c r="C231" s="33"/>
      <c r="D231" s="33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5"/>
    </row>
    <row r="232" spans="1:15" ht="17.25" customHeight="1">
      <c r="A232" s="31"/>
      <c r="B232" s="32"/>
      <c r="C232" s="33"/>
      <c r="D232" s="33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5"/>
    </row>
    <row r="233" spans="1:15" ht="18" customHeight="1">
      <c r="A233" s="31"/>
      <c r="B233" s="32"/>
      <c r="C233" s="33"/>
      <c r="D233" s="33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5"/>
    </row>
    <row r="234" spans="1:15" ht="18.95" customHeight="1">
      <c r="A234" s="1"/>
      <c r="B234" s="2"/>
      <c r="C234" s="3"/>
      <c r="D234" s="3"/>
      <c r="E234" s="3" t="s">
        <v>125</v>
      </c>
      <c r="F234" s="3"/>
      <c r="G234" s="4"/>
      <c r="H234" s="4"/>
      <c r="I234" s="4"/>
      <c r="J234" s="4"/>
      <c r="K234" s="4"/>
      <c r="L234" s="4"/>
      <c r="M234" s="3"/>
      <c r="N234" s="3"/>
      <c r="O234" s="3"/>
    </row>
    <row r="235" spans="1:15" ht="18.95" customHeight="1">
      <c r="A235" s="114" t="s">
        <v>1</v>
      </c>
      <c r="B235" s="114" t="s">
        <v>2</v>
      </c>
      <c r="C235" s="117" t="s">
        <v>126</v>
      </c>
      <c r="D235" s="118"/>
      <c r="E235" s="123" t="s">
        <v>4</v>
      </c>
      <c r="F235" s="124"/>
      <c r="G235" s="124"/>
      <c r="H235" s="124"/>
      <c r="I235" s="124"/>
      <c r="J235" s="125"/>
      <c r="K235" s="117" t="s">
        <v>5</v>
      </c>
      <c r="L235" s="118"/>
      <c r="M235" s="117" t="s">
        <v>6</v>
      </c>
      <c r="N235" s="118"/>
      <c r="O235" s="74" t="s">
        <v>7</v>
      </c>
    </row>
    <row r="236" spans="1:15" ht="18.95" customHeight="1">
      <c r="A236" s="115"/>
      <c r="B236" s="115"/>
      <c r="C236" s="119"/>
      <c r="D236" s="120"/>
      <c r="E236" s="110" t="s">
        <v>8</v>
      </c>
      <c r="F236" s="111"/>
      <c r="G236" s="110" t="s">
        <v>9</v>
      </c>
      <c r="H236" s="111"/>
      <c r="I236" s="110" t="s">
        <v>10</v>
      </c>
      <c r="J236" s="111"/>
      <c r="K236" s="119"/>
      <c r="L236" s="120"/>
      <c r="M236" s="119"/>
      <c r="N236" s="120"/>
      <c r="O236" s="75"/>
    </row>
    <row r="237" spans="1:15" ht="18.95" customHeight="1">
      <c r="A237" s="116"/>
      <c r="B237" s="116"/>
      <c r="C237" s="121"/>
      <c r="D237" s="122"/>
      <c r="E237" s="112"/>
      <c r="F237" s="113"/>
      <c r="G237" s="112"/>
      <c r="H237" s="113"/>
      <c r="I237" s="112"/>
      <c r="J237" s="113"/>
      <c r="K237" s="121"/>
      <c r="L237" s="122"/>
      <c r="M237" s="121"/>
      <c r="N237" s="122"/>
      <c r="O237" s="76"/>
    </row>
    <row r="238" spans="1:15" ht="20.100000000000001" customHeight="1">
      <c r="A238" s="6" t="s">
        <v>127</v>
      </c>
      <c r="B238" s="6"/>
      <c r="C238" s="89"/>
      <c r="D238" s="90"/>
      <c r="E238" s="89"/>
      <c r="F238" s="90"/>
      <c r="G238" s="89"/>
      <c r="H238" s="90"/>
      <c r="I238" s="89"/>
      <c r="J238" s="90"/>
      <c r="K238" s="89"/>
      <c r="L238" s="90"/>
      <c r="M238" s="89"/>
      <c r="N238" s="90"/>
      <c r="O238" s="7"/>
    </row>
    <row r="239" spans="1:15" ht="20.100000000000001" customHeight="1">
      <c r="A239" s="6" t="s">
        <v>12</v>
      </c>
      <c r="B239" s="8" t="s">
        <v>55</v>
      </c>
      <c r="C239" s="89">
        <v>120</v>
      </c>
      <c r="D239" s="90"/>
      <c r="E239" s="91">
        <v>8.77</v>
      </c>
      <c r="F239" s="92"/>
      <c r="G239" s="91">
        <v>6.03</v>
      </c>
      <c r="H239" s="92"/>
      <c r="I239" s="91">
        <v>8.58</v>
      </c>
      <c r="J239" s="92"/>
      <c r="K239" s="91">
        <v>124</v>
      </c>
      <c r="L239" s="92"/>
      <c r="M239" s="91">
        <v>0.12</v>
      </c>
      <c r="N239" s="92"/>
      <c r="O239" s="9" t="s">
        <v>56</v>
      </c>
    </row>
    <row r="240" spans="1:15" ht="20.100000000000001" customHeight="1">
      <c r="A240" s="7"/>
      <c r="B240" s="15" t="s">
        <v>57</v>
      </c>
      <c r="C240" s="89">
        <v>25</v>
      </c>
      <c r="D240" s="90"/>
      <c r="E240" s="91">
        <v>0.59</v>
      </c>
      <c r="F240" s="92"/>
      <c r="G240" s="91">
        <v>1.37</v>
      </c>
      <c r="H240" s="92"/>
      <c r="I240" s="91">
        <v>4.0199999999999996</v>
      </c>
      <c r="J240" s="92"/>
      <c r="K240" s="91">
        <v>30</v>
      </c>
      <c r="L240" s="92"/>
      <c r="M240" s="91">
        <v>0.1</v>
      </c>
      <c r="N240" s="92"/>
      <c r="O240" s="9" t="s">
        <v>17</v>
      </c>
    </row>
    <row r="241" spans="1:15" ht="20.100000000000001" customHeight="1">
      <c r="A241" s="7"/>
      <c r="B241" s="8" t="s">
        <v>58</v>
      </c>
      <c r="C241" s="89">
        <v>180</v>
      </c>
      <c r="D241" s="90"/>
      <c r="E241" s="91">
        <v>0.06</v>
      </c>
      <c r="F241" s="92"/>
      <c r="G241" s="91">
        <v>0.02</v>
      </c>
      <c r="H241" s="92"/>
      <c r="I241" s="91">
        <v>9.99</v>
      </c>
      <c r="J241" s="92"/>
      <c r="K241" s="91">
        <v>40</v>
      </c>
      <c r="L241" s="92"/>
      <c r="M241" s="91">
        <v>0.03</v>
      </c>
      <c r="N241" s="92"/>
      <c r="O241" s="9" t="s">
        <v>363</v>
      </c>
    </row>
    <row r="242" spans="1:15" ht="20.100000000000001" customHeight="1" thickBot="1">
      <c r="A242" s="16"/>
      <c r="B242" s="8" t="s">
        <v>16</v>
      </c>
      <c r="C242" s="89">
        <v>50</v>
      </c>
      <c r="D242" s="90"/>
      <c r="E242" s="91">
        <v>4.7300000000000004</v>
      </c>
      <c r="F242" s="92"/>
      <c r="G242" s="91">
        <v>6.88</v>
      </c>
      <c r="H242" s="92"/>
      <c r="I242" s="91">
        <v>14.6</v>
      </c>
      <c r="J242" s="92"/>
      <c r="K242" s="91">
        <v>139</v>
      </c>
      <c r="L242" s="92"/>
      <c r="M242" s="91">
        <v>7.0000000000000007E-2</v>
      </c>
      <c r="N242" s="92"/>
      <c r="O242" s="9"/>
    </row>
    <row r="243" spans="1:15" ht="20.100000000000001" customHeight="1" thickBot="1">
      <c r="A243" s="10"/>
      <c r="B243" s="11"/>
      <c r="C243" s="81">
        <f>SUM(C239:D242)</f>
        <v>375</v>
      </c>
      <c r="D243" s="82"/>
      <c r="E243" s="81">
        <f t="shared" ref="E243" si="28">SUM(E239:F242)</f>
        <v>14.15</v>
      </c>
      <c r="F243" s="82"/>
      <c r="G243" s="81">
        <f t="shared" ref="G243" si="29">SUM(G239:H242)</f>
        <v>14.3</v>
      </c>
      <c r="H243" s="82"/>
      <c r="I243" s="81">
        <f t="shared" ref="I243" si="30">SUM(I239:J242)</f>
        <v>37.19</v>
      </c>
      <c r="J243" s="82"/>
      <c r="K243" s="83">
        <f t="shared" ref="K243" si="31">SUM(K239:L242)</f>
        <v>333</v>
      </c>
      <c r="L243" s="84"/>
      <c r="M243" s="81">
        <f t="shared" ref="M243" si="32">SUM(M239:N242)</f>
        <v>0.32</v>
      </c>
      <c r="N243" s="82"/>
      <c r="O243" s="12"/>
    </row>
    <row r="244" spans="1:15" ht="20.100000000000001" customHeight="1">
      <c r="A244" s="7"/>
      <c r="B244" s="8"/>
      <c r="C244" s="106"/>
      <c r="D244" s="107"/>
      <c r="E244" s="104"/>
      <c r="F244" s="105"/>
      <c r="G244" s="104"/>
      <c r="H244" s="105"/>
      <c r="I244" s="104"/>
      <c r="J244" s="105"/>
      <c r="K244" s="104"/>
      <c r="L244" s="105"/>
      <c r="M244" s="104"/>
      <c r="N244" s="105"/>
      <c r="O244" s="9"/>
    </row>
    <row r="245" spans="1:15" ht="20.100000000000001" customHeight="1">
      <c r="A245" s="6"/>
      <c r="B245" s="6"/>
      <c r="C245" s="89"/>
      <c r="D245" s="90"/>
      <c r="E245" s="91"/>
      <c r="F245" s="92"/>
      <c r="G245" s="91"/>
      <c r="H245" s="92"/>
      <c r="I245" s="91"/>
      <c r="J245" s="92"/>
      <c r="K245" s="91"/>
      <c r="L245" s="92"/>
      <c r="M245" s="91"/>
      <c r="N245" s="92"/>
      <c r="O245" s="9"/>
    </row>
    <row r="246" spans="1:15" ht="20.100000000000001" customHeight="1">
      <c r="A246" s="6" t="s">
        <v>18</v>
      </c>
      <c r="B246" s="8" t="s">
        <v>346</v>
      </c>
      <c r="C246" s="89">
        <v>100</v>
      </c>
      <c r="D246" s="90"/>
      <c r="E246" s="91">
        <v>0.64</v>
      </c>
      <c r="F246" s="92"/>
      <c r="G246" s="91">
        <v>0.64</v>
      </c>
      <c r="H246" s="92"/>
      <c r="I246" s="91">
        <v>15.68</v>
      </c>
      <c r="J246" s="92"/>
      <c r="K246" s="91">
        <v>72</v>
      </c>
      <c r="L246" s="92"/>
      <c r="M246" s="91">
        <v>3.2</v>
      </c>
      <c r="N246" s="92"/>
      <c r="O246" s="13"/>
    </row>
    <row r="247" spans="1:15" ht="20.100000000000001" customHeight="1">
      <c r="A247" s="8"/>
      <c r="B247" s="8"/>
      <c r="C247" s="89"/>
      <c r="D247" s="90"/>
      <c r="E247" s="91"/>
      <c r="F247" s="92"/>
      <c r="G247" s="91"/>
      <c r="H247" s="92"/>
      <c r="I247" s="91"/>
      <c r="J247" s="92"/>
      <c r="K247" s="91"/>
      <c r="L247" s="92"/>
      <c r="M247" s="91"/>
      <c r="N247" s="92"/>
      <c r="O247" s="14"/>
    </row>
    <row r="248" spans="1:15" ht="20.100000000000001" customHeight="1">
      <c r="A248" s="6" t="s">
        <v>19</v>
      </c>
      <c r="B248" s="30" t="s">
        <v>382</v>
      </c>
      <c r="C248" s="89">
        <v>45</v>
      </c>
      <c r="D248" s="90"/>
      <c r="E248" s="91">
        <v>0.45</v>
      </c>
      <c r="F248" s="92"/>
      <c r="G248" s="91">
        <v>2.4700000000000002</v>
      </c>
      <c r="H248" s="92"/>
      <c r="I248" s="91">
        <v>1.9</v>
      </c>
      <c r="J248" s="92"/>
      <c r="K248" s="91">
        <v>31.6</v>
      </c>
      <c r="L248" s="92"/>
      <c r="M248" s="91">
        <v>8.17</v>
      </c>
      <c r="N248" s="92"/>
      <c r="O248" s="9" t="s">
        <v>45</v>
      </c>
    </row>
    <row r="249" spans="1:15" ht="20.100000000000001" customHeight="1">
      <c r="A249" s="7"/>
      <c r="B249" s="15" t="s">
        <v>128</v>
      </c>
      <c r="C249" s="89">
        <v>150</v>
      </c>
      <c r="D249" s="90"/>
      <c r="E249" s="91">
        <v>3.4</v>
      </c>
      <c r="F249" s="92"/>
      <c r="G249" s="91">
        <v>3.62</v>
      </c>
      <c r="H249" s="92"/>
      <c r="I249" s="91">
        <v>8.5399999999999991</v>
      </c>
      <c r="J249" s="92"/>
      <c r="K249" s="91">
        <v>78.7</v>
      </c>
      <c r="L249" s="92"/>
      <c r="M249" s="91">
        <v>67.099999999999994</v>
      </c>
      <c r="N249" s="92"/>
      <c r="O249" s="9" t="s">
        <v>129</v>
      </c>
    </row>
    <row r="250" spans="1:15" ht="20.100000000000001" customHeight="1">
      <c r="A250" s="7"/>
      <c r="B250" s="8" t="s">
        <v>130</v>
      </c>
      <c r="C250" s="89">
        <v>135</v>
      </c>
      <c r="D250" s="90"/>
      <c r="E250" s="91">
        <v>8.91</v>
      </c>
      <c r="F250" s="92"/>
      <c r="G250" s="91">
        <v>6.59</v>
      </c>
      <c r="H250" s="92"/>
      <c r="I250" s="91">
        <v>20.399999999999999</v>
      </c>
      <c r="J250" s="92"/>
      <c r="K250" s="91">
        <v>177</v>
      </c>
      <c r="L250" s="92"/>
      <c r="M250" s="91">
        <v>17.850000000000001</v>
      </c>
      <c r="N250" s="92"/>
      <c r="O250" s="9" t="s">
        <v>131</v>
      </c>
    </row>
    <row r="251" spans="1:15" ht="20.100000000000001" customHeight="1">
      <c r="A251" s="7"/>
      <c r="B251" s="61" t="s">
        <v>375</v>
      </c>
      <c r="C251" s="89">
        <v>120</v>
      </c>
      <c r="D251" s="90"/>
      <c r="E251" s="91">
        <v>0.11</v>
      </c>
      <c r="F251" s="92"/>
      <c r="G251" s="91">
        <v>0.05</v>
      </c>
      <c r="H251" s="92"/>
      <c r="I251" s="91">
        <v>16.100000000000001</v>
      </c>
      <c r="J251" s="92"/>
      <c r="K251" s="91">
        <v>65.28</v>
      </c>
      <c r="L251" s="92"/>
      <c r="M251" s="91">
        <v>14.64</v>
      </c>
      <c r="N251" s="92"/>
      <c r="O251" s="9" t="s">
        <v>355</v>
      </c>
    </row>
    <row r="252" spans="1:15" ht="20.100000000000001" customHeight="1" thickBot="1">
      <c r="A252" s="16"/>
      <c r="B252" s="61" t="s">
        <v>27</v>
      </c>
      <c r="C252" s="89">
        <v>40</v>
      </c>
      <c r="D252" s="90"/>
      <c r="E252" s="91">
        <v>2.64</v>
      </c>
      <c r="F252" s="92"/>
      <c r="G252" s="91">
        <v>0.48</v>
      </c>
      <c r="H252" s="92"/>
      <c r="I252" s="91">
        <v>13.36</v>
      </c>
      <c r="J252" s="92"/>
      <c r="K252" s="91">
        <v>69.5</v>
      </c>
      <c r="L252" s="92"/>
      <c r="M252" s="91">
        <v>0</v>
      </c>
      <c r="N252" s="92"/>
      <c r="O252" s="25"/>
    </row>
    <row r="253" spans="1:15" ht="20.100000000000001" customHeight="1" thickBot="1">
      <c r="A253" s="10"/>
      <c r="B253" s="62"/>
      <c r="C253" s="81">
        <f>SUM(C248:C252)</f>
        <v>490</v>
      </c>
      <c r="D253" s="82"/>
      <c r="E253" s="83">
        <f>SUM(E248:F252)</f>
        <v>15.51</v>
      </c>
      <c r="F253" s="84"/>
      <c r="G253" s="83">
        <f>SUM(G248:H252)</f>
        <v>13.21</v>
      </c>
      <c r="H253" s="84"/>
      <c r="I253" s="83">
        <f>SUM(I248:J252)</f>
        <v>60.3</v>
      </c>
      <c r="J253" s="84"/>
      <c r="K253" s="83">
        <f>SUM(K248:L252)</f>
        <v>422.08000000000004</v>
      </c>
      <c r="L253" s="84"/>
      <c r="M253" s="83">
        <f>SUM(M248:N252)</f>
        <v>107.76</v>
      </c>
      <c r="N253" s="84"/>
      <c r="O253" s="12"/>
    </row>
    <row r="254" spans="1:15" ht="20.100000000000001" customHeight="1">
      <c r="A254" s="18"/>
      <c r="B254" s="63"/>
      <c r="C254" s="102"/>
      <c r="D254" s="103"/>
      <c r="E254" s="104"/>
      <c r="F254" s="105"/>
      <c r="G254" s="104"/>
      <c r="H254" s="105"/>
      <c r="I254" s="104"/>
      <c r="J254" s="105"/>
      <c r="K254" s="104"/>
      <c r="L254" s="105"/>
      <c r="M254" s="104"/>
      <c r="N254" s="105"/>
      <c r="O254" s="14"/>
    </row>
    <row r="255" spans="1:15" ht="20.100000000000001" customHeight="1">
      <c r="A255" s="18" t="s">
        <v>28</v>
      </c>
      <c r="B255" s="64" t="s">
        <v>51</v>
      </c>
      <c r="C255" s="89">
        <v>150</v>
      </c>
      <c r="D255" s="90"/>
      <c r="E255" s="91">
        <v>4.3499999999999996</v>
      </c>
      <c r="F255" s="92"/>
      <c r="G255" s="91">
        <v>3.75</v>
      </c>
      <c r="H255" s="92"/>
      <c r="I255" s="91">
        <v>6.3</v>
      </c>
      <c r="J255" s="92"/>
      <c r="K255" s="91">
        <v>76</v>
      </c>
      <c r="L255" s="92"/>
      <c r="M255" s="91">
        <v>0.45</v>
      </c>
      <c r="N255" s="92"/>
      <c r="O255" s="9"/>
    </row>
    <row r="256" spans="1:15" ht="20.100000000000001" customHeight="1">
      <c r="A256" s="18"/>
      <c r="B256" s="64" t="s">
        <v>134</v>
      </c>
      <c r="C256" s="89">
        <v>15</v>
      </c>
      <c r="D256" s="90"/>
      <c r="E256" s="91">
        <v>0.1</v>
      </c>
      <c r="F256" s="92"/>
      <c r="G256" s="91">
        <v>0</v>
      </c>
      <c r="H256" s="92"/>
      <c r="I256" s="91">
        <v>11.7</v>
      </c>
      <c r="J256" s="92"/>
      <c r="K256" s="91">
        <v>44.85</v>
      </c>
      <c r="L256" s="92"/>
      <c r="M256" s="91">
        <v>0</v>
      </c>
      <c r="N256" s="92"/>
      <c r="O256" s="9"/>
    </row>
    <row r="257" spans="1:15" ht="20.100000000000001" customHeight="1" thickBot="1">
      <c r="A257" s="7"/>
      <c r="B257" s="64" t="s">
        <v>162</v>
      </c>
      <c r="C257" s="89">
        <v>85</v>
      </c>
      <c r="D257" s="90"/>
      <c r="E257" s="91">
        <v>1.1000000000000001</v>
      </c>
      <c r="F257" s="92"/>
      <c r="G257" s="91">
        <v>0</v>
      </c>
      <c r="H257" s="92"/>
      <c r="I257" s="91">
        <v>10.6</v>
      </c>
      <c r="J257" s="92"/>
      <c r="K257" s="91">
        <v>52</v>
      </c>
      <c r="L257" s="92"/>
      <c r="M257" s="91">
        <v>15</v>
      </c>
      <c r="N257" s="92"/>
      <c r="O257" s="25"/>
    </row>
    <row r="258" spans="1:15" ht="20.100000000000001" customHeight="1" thickBot="1">
      <c r="A258" s="19"/>
      <c r="B258" s="62"/>
      <c r="C258" s="81">
        <f>SUM(C255:C257)</f>
        <v>250</v>
      </c>
      <c r="D258" s="82"/>
      <c r="E258" s="83">
        <f>SUM(E255:F257)</f>
        <v>5.5499999999999989</v>
      </c>
      <c r="F258" s="84"/>
      <c r="G258" s="83">
        <f>SUM(G255:H257)</f>
        <v>3.75</v>
      </c>
      <c r="H258" s="84"/>
      <c r="I258" s="83">
        <f>SUM(I255:J257)</f>
        <v>28.6</v>
      </c>
      <c r="J258" s="84"/>
      <c r="K258" s="83">
        <f>SUM(K255:L257)</f>
        <v>172.85</v>
      </c>
      <c r="L258" s="84"/>
      <c r="M258" s="83">
        <f>SUM(M255:N257)</f>
        <v>15.45</v>
      </c>
      <c r="N258" s="84"/>
      <c r="O258" s="12"/>
    </row>
    <row r="259" spans="1:15" ht="20.100000000000001" customHeight="1">
      <c r="A259" s="20"/>
      <c r="B259" s="65"/>
      <c r="C259" s="102"/>
      <c r="D259" s="103"/>
      <c r="E259" s="104"/>
      <c r="F259" s="105"/>
      <c r="G259" s="104"/>
      <c r="H259" s="105"/>
      <c r="I259" s="104"/>
      <c r="J259" s="105"/>
      <c r="K259" s="104"/>
      <c r="L259" s="105"/>
      <c r="M259" s="104"/>
      <c r="N259" s="105"/>
      <c r="O259" s="22"/>
    </row>
    <row r="260" spans="1:15" ht="18" customHeight="1">
      <c r="A260" s="6" t="s">
        <v>31</v>
      </c>
      <c r="B260" s="64" t="s">
        <v>135</v>
      </c>
      <c r="C260" s="89">
        <v>180</v>
      </c>
      <c r="D260" s="90"/>
      <c r="E260" s="91">
        <v>2.2999999999999998</v>
      </c>
      <c r="F260" s="92"/>
      <c r="G260" s="91">
        <v>11.9</v>
      </c>
      <c r="H260" s="92"/>
      <c r="I260" s="91">
        <v>15.09</v>
      </c>
      <c r="J260" s="92"/>
      <c r="K260" s="91">
        <v>174.19</v>
      </c>
      <c r="L260" s="92"/>
      <c r="M260" s="91">
        <v>10.6</v>
      </c>
      <c r="N260" s="92"/>
      <c r="O260" s="9" t="s">
        <v>136</v>
      </c>
    </row>
    <row r="261" spans="1:15" ht="20.100000000000001" customHeight="1">
      <c r="A261" s="23"/>
      <c r="B261" s="66" t="s">
        <v>95</v>
      </c>
      <c r="C261" s="89">
        <v>40</v>
      </c>
      <c r="D261" s="90"/>
      <c r="E261" s="91">
        <v>5.08</v>
      </c>
      <c r="F261" s="92"/>
      <c r="G261" s="91">
        <v>4.5999999999999996</v>
      </c>
      <c r="H261" s="92"/>
      <c r="I261" s="91">
        <v>0.28000000000000003</v>
      </c>
      <c r="J261" s="92"/>
      <c r="K261" s="91">
        <v>63</v>
      </c>
      <c r="L261" s="92"/>
      <c r="M261" s="91">
        <v>0</v>
      </c>
      <c r="N261" s="92"/>
      <c r="O261" s="9" t="s">
        <v>96</v>
      </c>
    </row>
    <row r="262" spans="1:15" ht="20.100000000000001" customHeight="1">
      <c r="A262" s="7"/>
      <c r="B262" s="64" t="s">
        <v>376</v>
      </c>
      <c r="C262" s="89">
        <v>150</v>
      </c>
      <c r="D262" s="90"/>
      <c r="E262" s="91">
        <v>0.51</v>
      </c>
      <c r="F262" s="92"/>
      <c r="G262" s="91">
        <v>0.21</v>
      </c>
      <c r="H262" s="92"/>
      <c r="I262" s="91">
        <v>14.23</v>
      </c>
      <c r="J262" s="92"/>
      <c r="K262" s="91">
        <v>61</v>
      </c>
      <c r="L262" s="92"/>
      <c r="M262" s="91">
        <v>75</v>
      </c>
      <c r="N262" s="92"/>
      <c r="O262" s="9" t="s">
        <v>67</v>
      </c>
    </row>
    <row r="263" spans="1:15" ht="20.100000000000001" customHeight="1" thickBot="1">
      <c r="A263" s="16"/>
      <c r="B263" s="24" t="s">
        <v>37</v>
      </c>
      <c r="C263" s="89">
        <v>40</v>
      </c>
      <c r="D263" s="90"/>
      <c r="E263" s="91">
        <v>3.04</v>
      </c>
      <c r="F263" s="92"/>
      <c r="G263" s="91">
        <v>0.32</v>
      </c>
      <c r="H263" s="92"/>
      <c r="I263" s="91">
        <v>19.68</v>
      </c>
      <c r="J263" s="92"/>
      <c r="K263" s="91">
        <v>89.4</v>
      </c>
      <c r="L263" s="92"/>
      <c r="M263" s="91">
        <v>0</v>
      </c>
      <c r="N263" s="92"/>
      <c r="O263" s="25"/>
    </row>
    <row r="264" spans="1:15" ht="20.100000000000001" customHeight="1" thickBot="1">
      <c r="A264" s="11"/>
      <c r="B264" s="11"/>
      <c r="C264" s="81">
        <f t="shared" ref="C264" si="33">SUM(C260:C263)</f>
        <v>410</v>
      </c>
      <c r="D264" s="82"/>
      <c r="E264" s="83">
        <f>SUM(E260:F263)</f>
        <v>10.93</v>
      </c>
      <c r="F264" s="84"/>
      <c r="G264" s="83">
        <f t="shared" ref="G264" si="34">SUM(G260:H263)</f>
        <v>17.03</v>
      </c>
      <c r="H264" s="84"/>
      <c r="I264" s="83">
        <f t="shared" ref="I264" si="35">SUM(I260:J263)</f>
        <v>49.28</v>
      </c>
      <c r="J264" s="84"/>
      <c r="K264" s="83">
        <f t="shared" ref="K264" si="36">SUM(K260:L263)</f>
        <v>387.59000000000003</v>
      </c>
      <c r="L264" s="84"/>
      <c r="M264" s="83">
        <f t="shared" ref="M264" si="37">SUM(M260:N263)</f>
        <v>85.6</v>
      </c>
      <c r="N264" s="84"/>
      <c r="O264" s="26"/>
    </row>
    <row r="265" spans="1:15" ht="38.25" customHeight="1">
      <c r="A265" s="27" t="s">
        <v>137</v>
      </c>
      <c r="B265" s="28"/>
      <c r="C265" s="77"/>
      <c r="D265" s="78"/>
      <c r="E265" s="79">
        <f>E243+E246+E253+E258+E264</f>
        <v>46.78</v>
      </c>
      <c r="F265" s="80"/>
      <c r="G265" s="79">
        <f>G243+G246+G253+G258+G264</f>
        <v>48.930000000000007</v>
      </c>
      <c r="H265" s="80"/>
      <c r="I265" s="79">
        <f>I243+I246+I253+I258+I264</f>
        <v>191.04999999999998</v>
      </c>
      <c r="J265" s="80"/>
      <c r="K265" s="79">
        <f>K243+K246+K253+K258+K264</f>
        <v>1387.52</v>
      </c>
      <c r="L265" s="80"/>
      <c r="M265" s="79">
        <f>M243+M246+M253+M258+M264</f>
        <v>212.32999999999998</v>
      </c>
      <c r="N265" s="80"/>
      <c r="O265" s="29"/>
    </row>
    <row r="266" spans="1:15" ht="18.95" customHeight="1"/>
    <row r="267" spans="1:15" ht="18.95" customHeight="1"/>
    <row r="268" spans="1:15" ht="18.95" customHeight="1"/>
    <row r="269" spans="1:15" ht="18.95" customHeight="1"/>
    <row r="270" spans="1:15" ht="18.95" customHeight="1"/>
    <row r="271" spans="1:15" ht="18.95" customHeight="1"/>
    <row r="272" spans="1:15" ht="18.95" customHeight="1">
      <c r="A272" s="1"/>
      <c r="B272" s="2"/>
      <c r="C272" s="3"/>
      <c r="D272" s="3"/>
      <c r="E272" s="3" t="s">
        <v>138</v>
      </c>
      <c r="F272" s="3"/>
      <c r="G272" s="4"/>
      <c r="H272" s="4"/>
      <c r="I272" s="4"/>
      <c r="J272" s="4"/>
      <c r="K272" s="4"/>
      <c r="L272" s="4"/>
      <c r="M272" s="3"/>
      <c r="N272" s="3"/>
      <c r="O272" s="3"/>
    </row>
    <row r="273" spans="1:15" ht="18.95" customHeight="1">
      <c r="A273" s="114" t="s">
        <v>1</v>
      </c>
      <c r="B273" s="114" t="s">
        <v>2</v>
      </c>
      <c r="C273" s="117" t="s">
        <v>139</v>
      </c>
      <c r="D273" s="118"/>
      <c r="E273" s="123" t="s">
        <v>4</v>
      </c>
      <c r="F273" s="124"/>
      <c r="G273" s="124"/>
      <c r="H273" s="124"/>
      <c r="I273" s="124"/>
      <c r="J273" s="125"/>
      <c r="K273" s="117" t="s">
        <v>5</v>
      </c>
      <c r="L273" s="118"/>
      <c r="M273" s="117" t="s">
        <v>6</v>
      </c>
      <c r="N273" s="118"/>
      <c r="O273" s="74" t="s">
        <v>7</v>
      </c>
    </row>
    <row r="274" spans="1:15" ht="18.95" customHeight="1">
      <c r="A274" s="115"/>
      <c r="B274" s="115"/>
      <c r="C274" s="119"/>
      <c r="D274" s="120"/>
      <c r="E274" s="110" t="s">
        <v>8</v>
      </c>
      <c r="F274" s="111"/>
      <c r="G274" s="110" t="s">
        <v>9</v>
      </c>
      <c r="H274" s="111"/>
      <c r="I274" s="110" t="s">
        <v>10</v>
      </c>
      <c r="J274" s="111"/>
      <c r="K274" s="119"/>
      <c r="L274" s="120"/>
      <c r="M274" s="119"/>
      <c r="N274" s="120"/>
      <c r="O274" s="75"/>
    </row>
    <row r="275" spans="1:15" ht="18.95" customHeight="1">
      <c r="A275" s="116"/>
      <c r="B275" s="116"/>
      <c r="C275" s="121"/>
      <c r="D275" s="122"/>
      <c r="E275" s="112"/>
      <c r="F275" s="113"/>
      <c r="G275" s="112"/>
      <c r="H275" s="113"/>
      <c r="I275" s="112"/>
      <c r="J275" s="113"/>
      <c r="K275" s="121"/>
      <c r="L275" s="122"/>
      <c r="M275" s="121"/>
      <c r="N275" s="122"/>
      <c r="O275" s="76"/>
    </row>
    <row r="276" spans="1:15" ht="20.100000000000001" customHeight="1">
      <c r="A276" s="6" t="s">
        <v>140</v>
      </c>
      <c r="B276" s="6"/>
      <c r="C276" s="89"/>
      <c r="D276" s="90"/>
      <c r="E276" s="89"/>
      <c r="F276" s="90"/>
      <c r="G276" s="89"/>
      <c r="H276" s="90"/>
      <c r="I276" s="89"/>
      <c r="J276" s="90"/>
      <c r="K276" s="89"/>
      <c r="L276" s="90"/>
      <c r="M276" s="89"/>
      <c r="N276" s="90"/>
      <c r="O276" s="7"/>
    </row>
    <row r="277" spans="1:15" ht="20.100000000000001" customHeight="1">
      <c r="A277" s="6" t="s">
        <v>12</v>
      </c>
      <c r="B277" s="8" t="s">
        <v>141</v>
      </c>
      <c r="C277" s="89">
        <v>150</v>
      </c>
      <c r="D277" s="90"/>
      <c r="E277" s="91">
        <v>5</v>
      </c>
      <c r="F277" s="92"/>
      <c r="G277" s="91">
        <v>4.6399999999999997</v>
      </c>
      <c r="H277" s="92"/>
      <c r="I277" s="91">
        <v>16.559999999999999</v>
      </c>
      <c r="J277" s="92"/>
      <c r="K277" s="91">
        <v>127.8</v>
      </c>
      <c r="L277" s="92"/>
      <c r="M277" s="91">
        <v>0.91</v>
      </c>
      <c r="N277" s="92"/>
      <c r="O277" s="9" t="s">
        <v>14</v>
      </c>
    </row>
    <row r="278" spans="1:15" ht="20.100000000000001" customHeight="1">
      <c r="A278" s="7"/>
      <c r="B278" s="8" t="s">
        <v>43</v>
      </c>
      <c r="C278" s="89">
        <v>180</v>
      </c>
      <c r="D278" s="90"/>
      <c r="E278" s="91">
        <v>3.15</v>
      </c>
      <c r="F278" s="92"/>
      <c r="G278" s="91">
        <v>2.72</v>
      </c>
      <c r="H278" s="92"/>
      <c r="I278" s="91">
        <v>12.9</v>
      </c>
      <c r="J278" s="92"/>
      <c r="K278" s="91">
        <v>89</v>
      </c>
      <c r="L278" s="92"/>
      <c r="M278" s="91">
        <v>1.2</v>
      </c>
      <c r="N278" s="92"/>
      <c r="O278" s="9" t="s">
        <v>64</v>
      </c>
    </row>
    <row r="279" spans="1:15" ht="20.100000000000001" customHeight="1" thickBot="1">
      <c r="A279" s="7"/>
      <c r="B279" s="8" t="s">
        <v>44</v>
      </c>
      <c r="C279" s="89">
        <v>40</v>
      </c>
      <c r="D279" s="90"/>
      <c r="E279" s="91">
        <v>2.4500000000000002</v>
      </c>
      <c r="F279" s="92"/>
      <c r="G279" s="91">
        <v>7.55</v>
      </c>
      <c r="H279" s="92"/>
      <c r="I279" s="91">
        <v>14.6</v>
      </c>
      <c r="J279" s="92"/>
      <c r="K279" s="91">
        <v>136</v>
      </c>
      <c r="L279" s="92"/>
      <c r="M279" s="91">
        <v>0</v>
      </c>
      <c r="N279" s="92"/>
      <c r="O279" s="9"/>
    </row>
    <row r="280" spans="1:15" ht="20.100000000000001" customHeight="1" thickBot="1">
      <c r="A280" s="10"/>
      <c r="B280" s="11"/>
      <c r="C280" s="81">
        <f>SUM(C277:D279)</f>
        <v>370</v>
      </c>
      <c r="D280" s="82"/>
      <c r="E280" s="81">
        <f>SUM(E277:F279)</f>
        <v>10.600000000000001</v>
      </c>
      <c r="F280" s="82"/>
      <c r="G280" s="83">
        <f>SUM(G277:H279)</f>
        <v>14.91</v>
      </c>
      <c r="H280" s="84"/>
      <c r="I280" s="83">
        <f>SUM(I277:J279)</f>
        <v>44.06</v>
      </c>
      <c r="J280" s="84"/>
      <c r="K280" s="83">
        <f>SUM(K277:L279)</f>
        <v>352.8</v>
      </c>
      <c r="L280" s="84"/>
      <c r="M280" s="83">
        <f>SUM(M277:N279)</f>
        <v>2.11</v>
      </c>
      <c r="N280" s="84"/>
      <c r="O280" s="12"/>
    </row>
    <row r="281" spans="1:15" ht="20.100000000000001" customHeight="1">
      <c r="A281" s="7"/>
      <c r="B281" s="8"/>
      <c r="C281" s="106"/>
      <c r="D281" s="107"/>
      <c r="E281" s="104"/>
      <c r="F281" s="105"/>
      <c r="G281" s="104"/>
      <c r="H281" s="105"/>
      <c r="I281" s="104"/>
      <c r="J281" s="105"/>
      <c r="K281" s="104"/>
      <c r="L281" s="105"/>
      <c r="M281" s="104"/>
      <c r="N281" s="105"/>
      <c r="O281" s="9"/>
    </row>
    <row r="282" spans="1:15" ht="20.100000000000001" customHeight="1">
      <c r="A282" s="6"/>
      <c r="B282" s="6"/>
      <c r="C282" s="89"/>
      <c r="D282" s="90"/>
      <c r="E282" s="91"/>
      <c r="F282" s="92"/>
      <c r="G282" s="91"/>
      <c r="H282" s="92"/>
      <c r="I282" s="91"/>
      <c r="J282" s="92"/>
      <c r="K282" s="91"/>
      <c r="L282" s="92"/>
      <c r="M282" s="91"/>
      <c r="N282" s="92"/>
      <c r="O282" s="9"/>
    </row>
    <row r="283" spans="1:15" ht="20.100000000000001" customHeight="1">
      <c r="A283" s="6" t="s">
        <v>18</v>
      </c>
      <c r="B283" s="8" t="s">
        <v>349</v>
      </c>
      <c r="C283" s="89">
        <v>100</v>
      </c>
      <c r="D283" s="90"/>
      <c r="E283" s="91">
        <v>0.64</v>
      </c>
      <c r="F283" s="92"/>
      <c r="G283" s="91">
        <v>0.64</v>
      </c>
      <c r="H283" s="92"/>
      <c r="I283" s="91">
        <v>15.68</v>
      </c>
      <c r="J283" s="92"/>
      <c r="K283" s="91">
        <v>72</v>
      </c>
      <c r="L283" s="92"/>
      <c r="M283" s="91">
        <v>3.2</v>
      </c>
      <c r="N283" s="92"/>
      <c r="O283" s="13"/>
    </row>
    <row r="284" spans="1:15" ht="20.100000000000001" customHeight="1">
      <c r="A284" s="8"/>
      <c r="B284" s="8"/>
      <c r="C284" s="89"/>
      <c r="D284" s="90"/>
      <c r="E284" s="91"/>
      <c r="F284" s="92"/>
      <c r="G284" s="91"/>
      <c r="H284" s="92"/>
      <c r="I284" s="91"/>
      <c r="J284" s="92"/>
      <c r="K284" s="91"/>
      <c r="L284" s="92"/>
      <c r="M284" s="91"/>
      <c r="N284" s="92"/>
      <c r="O284" s="14"/>
    </row>
    <row r="285" spans="1:15" ht="20.100000000000001" customHeight="1">
      <c r="A285" s="6" t="s">
        <v>19</v>
      </c>
      <c r="B285" s="30" t="s">
        <v>142</v>
      </c>
      <c r="C285" s="89">
        <v>45</v>
      </c>
      <c r="D285" s="90"/>
      <c r="E285" s="91">
        <v>0.24</v>
      </c>
      <c r="F285" s="92"/>
      <c r="G285" s="91">
        <v>0.03</v>
      </c>
      <c r="H285" s="92"/>
      <c r="I285" s="91">
        <v>0.72</v>
      </c>
      <c r="J285" s="92"/>
      <c r="K285" s="91">
        <v>4.0199999999999996</v>
      </c>
      <c r="L285" s="92"/>
      <c r="M285" s="91">
        <v>1.18</v>
      </c>
      <c r="N285" s="92"/>
      <c r="O285" s="9"/>
    </row>
    <row r="286" spans="1:15" ht="20.100000000000001" customHeight="1">
      <c r="A286" s="7"/>
      <c r="B286" s="15" t="s">
        <v>143</v>
      </c>
      <c r="C286" s="89">
        <v>150</v>
      </c>
      <c r="D286" s="90"/>
      <c r="E286" s="91">
        <v>5.31</v>
      </c>
      <c r="F286" s="92"/>
      <c r="G286" s="91">
        <v>4.1399999999999997</v>
      </c>
      <c r="H286" s="92"/>
      <c r="I286" s="91">
        <v>12.4</v>
      </c>
      <c r="J286" s="92"/>
      <c r="K286" s="91">
        <v>108</v>
      </c>
      <c r="L286" s="92"/>
      <c r="M286" s="91">
        <v>8.9600000000000009</v>
      </c>
      <c r="N286" s="92"/>
      <c r="O286" s="9" t="s">
        <v>355</v>
      </c>
    </row>
    <row r="287" spans="1:15" ht="20.100000000000001" customHeight="1">
      <c r="A287" s="7"/>
      <c r="B287" s="8" t="s">
        <v>144</v>
      </c>
      <c r="C287" s="89">
        <v>130</v>
      </c>
      <c r="D287" s="90"/>
      <c r="E287" s="91">
        <v>14.2</v>
      </c>
      <c r="F287" s="92"/>
      <c r="G287" s="91">
        <v>13.3</v>
      </c>
      <c r="H287" s="92"/>
      <c r="I287" s="91">
        <v>11</v>
      </c>
      <c r="J287" s="92"/>
      <c r="K287" s="91">
        <v>228</v>
      </c>
      <c r="L287" s="92"/>
      <c r="M287" s="91">
        <v>3.71</v>
      </c>
      <c r="N287" s="92"/>
      <c r="O287" s="9" t="s">
        <v>156</v>
      </c>
    </row>
    <row r="288" spans="1:15" ht="20.100000000000001" customHeight="1">
      <c r="A288" s="7"/>
      <c r="B288" s="8" t="s">
        <v>88</v>
      </c>
      <c r="C288" s="89">
        <v>150</v>
      </c>
      <c r="D288" s="90"/>
      <c r="E288" s="91">
        <v>0.4</v>
      </c>
      <c r="F288" s="92"/>
      <c r="G288" s="91">
        <v>0</v>
      </c>
      <c r="H288" s="92"/>
      <c r="I288" s="91">
        <v>14.6</v>
      </c>
      <c r="J288" s="92"/>
      <c r="K288" s="91">
        <v>54</v>
      </c>
      <c r="L288" s="92"/>
      <c r="M288" s="91">
        <v>37.6</v>
      </c>
      <c r="N288" s="92"/>
      <c r="O288" s="9" t="s">
        <v>47</v>
      </c>
    </row>
    <row r="289" spans="1:15" ht="20.100000000000001" customHeight="1" thickBot="1">
      <c r="A289" s="16"/>
      <c r="B289" s="7" t="s">
        <v>27</v>
      </c>
      <c r="C289" s="89">
        <v>40</v>
      </c>
      <c r="D289" s="90"/>
      <c r="E289" s="91">
        <v>2.64</v>
      </c>
      <c r="F289" s="92"/>
      <c r="G289" s="91">
        <v>0.48</v>
      </c>
      <c r="H289" s="92"/>
      <c r="I289" s="91">
        <v>13.36</v>
      </c>
      <c r="J289" s="92"/>
      <c r="K289" s="91">
        <v>69.5</v>
      </c>
      <c r="L289" s="92"/>
      <c r="M289" s="91">
        <v>0</v>
      </c>
      <c r="N289" s="92"/>
      <c r="O289" s="25" t="s">
        <v>156</v>
      </c>
    </row>
    <row r="290" spans="1:15" ht="20.100000000000001" customHeight="1" thickBot="1">
      <c r="A290" s="10"/>
      <c r="B290" s="11"/>
      <c r="C290" s="81">
        <f>SUM(C285:C289)</f>
        <v>515</v>
      </c>
      <c r="D290" s="82"/>
      <c r="E290" s="83">
        <f>SUM(E285:F289)</f>
        <v>22.79</v>
      </c>
      <c r="F290" s="84"/>
      <c r="G290" s="83">
        <f>SUM(G285:H289)</f>
        <v>17.95</v>
      </c>
      <c r="H290" s="84"/>
      <c r="I290" s="83">
        <f>SUM(I285:J289)</f>
        <v>52.08</v>
      </c>
      <c r="J290" s="84"/>
      <c r="K290" s="83">
        <f>SUM(K285:L289)</f>
        <v>463.52</v>
      </c>
      <c r="L290" s="84"/>
      <c r="M290" s="83">
        <f>SUM(M285:N289)</f>
        <v>51.45</v>
      </c>
      <c r="N290" s="84"/>
      <c r="O290" s="12"/>
    </row>
    <row r="291" spans="1:15" ht="20.100000000000001" customHeight="1">
      <c r="A291" s="18"/>
      <c r="B291" s="18"/>
      <c r="C291" s="102"/>
      <c r="D291" s="103"/>
      <c r="E291" s="104"/>
      <c r="F291" s="105"/>
      <c r="G291" s="104"/>
      <c r="H291" s="105"/>
      <c r="I291" s="104"/>
      <c r="J291" s="105"/>
      <c r="K291" s="104"/>
      <c r="L291" s="105"/>
      <c r="M291" s="104"/>
      <c r="N291" s="105"/>
      <c r="O291" s="14"/>
    </row>
    <row r="292" spans="1:15" ht="20.100000000000001" customHeight="1">
      <c r="A292" s="18" t="s">
        <v>28</v>
      </c>
      <c r="B292" s="8" t="s">
        <v>72</v>
      </c>
      <c r="C292" s="89">
        <v>150</v>
      </c>
      <c r="D292" s="90"/>
      <c r="E292" s="91">
        <v>2.5</v>
      </c>
      <c r="F292" s="92"/>
      <c r="G292" s="91">
        <v>4.8</v>
      </c>
      <c r="H292" s="92"/>
      <c r="I292" s="91">
        <v>3</v>
      </c>
      <c r="J292" s="92"/>
      <c r="K292" s="91">
        <v>58.2</v>
      </c>
      <c r="L292" s="92"/>
      <c r="M292" s="91">
        <v>0</v>
      </c>
      <c r="N292" s="92"/>
      <c r="O292" s="9"/>
    </row>
    <row r="293" spans="1:15" ht="18.95" customHeight="1" thickBot="1">
      <c r="A293" s="7"/>
      <c r="B293" s="8" t="s">
        <v>145</v>
      </c>
      <c r="C293" s="89">
        <v>50</v>
      </c>
      <c r="D293" s="90"/>
      <c r="E293" s="91">
        <v>3.4</v>
      </c>
      <c r="F293" s="92"/>
      <c r="G293" s="89">
        <v>4.28</v>
      </c>
      <c r="H293" s="90"/>
      <c r="I293" s="91">
        <v>23.3</v>
      </c>
      <c r="J293" s="92"/>
      <c r="K293" s="91">
        <v>160</v>
      </c>
      <c r="L293" s="92"/>
      <c r="M293" s="89">
        <v>0.32</v>
      </c>
      <c r="N293" s="90"/>
      <c r="O293" s="9" t="s">
        <v>408</v>
      </c>
    </row>
    <row r="294" spans="1:15" ht="20.100000000000001" customHeight="1" thickBot="1">
      <c r="A294" s="19"/>
      <c r="B294" s="11"/>
      <c r="C294" s="81">
        <f>SUM(C292:C293)</f>
        <v>200</v>
      </c>
      <c r="D294" s="82"/>
      <c r="E294" s="83">
        <f>SUM(E292:F293)</f>
        <v>5.9</v>
      </c>
      <c r="F294" s="84"/>
      <c r="G294" s="83">
        <f>SUM(G292:H293)</f>
        <v>9.08</v>
      </c>
      <c r="H294" s="84"/>
      <c r="I294" s="83">
        <f>SUM(I292:J293)</f>
        <v>26.3</v>
      </c>
      <c r="J294" s="84"/>
      <c r="K294" s="83">
        <f>SUM(K292:L293)</f>
        <v>218.2</v>
      </c>
      <c r="L294" s="84"/>
      <c r="M294" s="83">
        <f>SUM(M292:N293)</f>
        <v>0.32</v>
      </c>
      <c r="N294" s="84"/>
      <c r="O294" s="12"/>
    </row>
    <row r="295" spans="1:15" ht="20.100000000000001" customHeight="1">
      <c r="A295" s="20"/>
      <c r="B295" s="21"/>
      <c r="C295" s="102"/>
      <c r="D295" s="103"/>
      <c r="E295" s="104"/>
      <c r="F295" s="105"/>
      <c r="G295" s="104"/>
      <c r="H295" s="105"/>
      <c r="I295" s="104"/>
      <c r="J295" s="105"/>
      <c r="K295" s="104"/>
      <c r="L295" s="105"/>
      <c r="M295" s="104"/>
      <c r="N295" s="105"/>
      <c r="O295" s="22"/>
    </row>
    <row r="296" spans="1:15" ht="20.100000000000001" customHeight="1">
      <c r="A296" s="6" t="s">
        <v>31</v>
      </c>
      <c r="B296" s="8" t="s">
        <v>147</v>
      </c>
      <c r="C296" s="89">
        <v>40</v>
      </c>
      <c r="D296" s="90"/>
      <c r="E296" s="91">
        <v>0.5</v>
      </c>
      <c r="F296" s="92"/>
      <c r="G296" s="91">
        <v>4</v>
      </c>
      <c r="H296" s="92"/>
      <c r="I296" s="91">
        <v>3.51</v>
      </c>
      <c r="J296" s="92"/>
      <c r="K296" s="91">
        <v>51.35</v>
      </c>
      <c r="L296" s="92"/>
      <c r="M296" s="91">
        <v>66.5</v>
      </c>
      <c r="N296" s="92"/>
      <c r="O296" s="9" t="s">
        <v>148</v>
      </c>
    </row>
    <row r="297" spans="1:15" ht="20.100000000000001" customHeight="1">
      <c r="A297" s="23"/>
      <c r="B297" s="15" t="s">
        <v>149</v>
      </c>
      <c r="C297" s="89">
        <v>150</v>
      </c>
      <c r="D297" s="90"/>
      <c r="E297" s="91">
        <v>3.66</v>
      </c>
      <c r="F297" s="92"/>
      <c r="G297" s="91">
        <v>4</v>
      </c>
      <c r="H297" s="92"/>
      <c r="I297" s="91">
        <v>16.399999999999999</v>
      </c>
      <c r="J297" s="92"/>
      <c r="K297" s="91">
        <v>116</v>
      </c>
      <c r="L297" s="92"/>
      <c r="M297" s="91">
        <v>0</v>
      </c>
      <c r="N297" s="92"/>
      <c r="O297" s="9" t="s">
        <v>355</v>
      </c>
    </row>
    <row r="298" spans="1:15" ht="20.100000000000001" customHeight="1">
      <c r="A298" s="7"/>
      <c r="B298" s="8" t="s">
        <v>58</v>
      </c>
      <c r="C298" s="89">
        <v>190</v>
      </c>
      <c r="D298" s="90"/>
      <c r="E298" s="91">
        <v>0.06</v>
      </c>
      <c r="F298" s="92"/>
      <c r="G298" s="91">
        <v>0.02</v>
      </c>
      <c r="H298" s="92"/>
      <c r="I298" s="91">
        <v>9.99</v>
      </c>
      <c r="J298" s="92"/>
      <c r="K298" s="91">
        <v>40</v>
      </c>
      <c r="L298" s="92"/>
      <c r="M298" s="91">
        <v>0.03</v>
      </c>
      <c r="N298" s="92"/>
      <c r="O298" s="9" t="s">
        <v>363</v>
      </c>
    </row>
    <row r="299" spans="1:15" ht="20.100000000000001" customHeight="1">
      <c r="A299" s="16"/>
      <c r="B299" s="24" t="s">
        <v>37</v>
      </c>
      <c r="C299" s="89">
        <v>40</v>
      </c>
      <c r="D299" s="90"/>
      <c r="E299" s="91">
        <v>3.04</v>
      </c>
      <c r="F299" s="92"/>
      <c r="G299" s="91">
        <v>0.32</v>
      </c>
      <c r="H299" s="92"/>
      <c r="I299" s="91">
        <v>19.68</v>
      </c>
      <c r="J299" s="92"/>
      <c r="K299" s="91">
        <v>89.4</v>
      </c>
      <c r="L299" s="92"/>
      <c r="M299" s="91">
        <v>0</v>
      </c>
      <c r="N299" s="92"/>
      <c r="O299" s="25"/>
    </row>
    <row r="300" spans="1:15" ht="20.100000000000001" customHeight="1" thickBot="1">
      <c r="A300" s="16"/>
      <c r="B300" s="8" t="s">
        <v>102</v>
      </c>
      <c r="C300" s="89">
        <v>100</v>
      </c>
      <c r="D300" s="90"/>
      <c r="E300" s="91">
        <v>0.77</v>
      </c>
      <c r="F300" s="92"/>
      <c r="G300" s="91">
        <v>0.28000000000000003</v>
      </c>
      <c r="H300" s="92"/>
      <c r="I300" s="91">
        <v>17.47</v>
      </c>
      <c r="J300" s="92"/>
      <c r="K300" s="91">
        <v>75</v>
      </c>
      <c r="L300" s="92"/>
      <c r="M300" s="91">
        <v>10.5</v>
      </c>
      <c r="N300" s="92"/>
      <c r="O300" s="13"/>
    </row>
    <row r="301" spans="1:15" ht="20.100000000000001" customHeight="1" thickBot="1">
      <c r="A301" s="11"/>
      <c r="B301" s="11"/>
      <c r="C301" s="81">
        <f>SUM(C296:C300)</f>
        <v>520</v>
      </c>
      <c r="D301" s="82"/>
      <c r="E301" s="83">
        <f>SUM(E296:F300)</f>
        <v>8.0299999999999994</v>
      </c>
      <c r="F301" s="84"/>
      <c r="G301" s="83">
        <f>SUM(G296:H300)</f>
        <v>8.6199999999999992</v>
      </c>
      <c r="H301" s="84"/>
      <c r="I301" s="83">
        <f>SUM(I296:J300)</f>
        <v>67.05</v>
      </c>
      <c r="J301" s="84"/>
      <c r="K301" s="83">
        <f>SUM(K296:L300)</f>
        <v>371.75</v>
      </c>
      <c r="L301" s="84"/>
      <c r="M301" s="83">
        <f>SUM(M296:N300)</f>
        <v>77.03</v>
      </c>
      <c r="N301" s="84"/>
      <c r="O301" s="26"/>
    </row>
    <row r="302" spans="1:15" ht="42" customHeight="1">
      <c r="A302" s="27" t="s">
        <v>150</v>
      </c>
      <c r="B302" s="28"/>
      <c r="C302" s="77"/>
      <c r="D302" s="78"/>
      <c r="E302" s="79">
        <f>E280+E283+E290+E294+E301</f>
        <v>47.96</v>
      </c>
      <c r="F302" s="80"/>
      <c r="G302" s="79">
        <f>G280+G283+G290+G294+G301</f>
        <v>51.199999999999996</v>
      </c>
      <c r="H302" s="80"/>
      <c r="I302" s="79">
        <f>I280+I283+I290+I294+I301</f>
        <v>205.17000000000002</v>
      </c>
      <c r="J302" s="80"/>
      <c r="K302" s="79">
        <f>K280+K283+K290+K294+K301</f>
        <v>1478.27</v>
      </c>
      <c r="L302" s="80"/>
      <c r="M302" s="79">
        <f>M280+M283+M290+M294+M301</f>
        <v>134.11000000000001</v>
      </c>
      <c r="N302" s="80"/>
      <c r="O302" s="29"/>
    </row>
    <row r="303" spans="1:15" ht="18.95" customHeight="1"/>
    <row r="304" spans="1:15" ht="18.95" customHeight="1"/>
    <row r="305" spans="1:15" ht="18.95" customHeight="1"/>
    <row r="306" spans="1:15" ht="18.95" customHeight="1"/>
    <row r="307" spans="1:15" ht="18.95" customHeight="1"/>
    <row r="308" spans="1:15" ht="18.95" customHeight="1"/>
    <row r="309" spans="1:15" ht="18.95" customHeight="1"/>
    <row r="310" spans="1:15" ht="18.95" customHeight="1"/>
    <row r="311" spans="1:15" ht="18.95" customHeight="1">
      <c r="A311" s="1"/>
      <c r="B311" s="2"/>
      <c r="C311" s="3"/>
      <c r="D311" s="3"/>
      <c r="E311" s="3" t="s">
        <v>151</v>
      </c>
      <c r="F311" s="3"/>
      <c r="G311" s="4"/>
      <c r="H311" s="4"/>
      <c r="I311" s="4"/>
      <c r="J311" s="4"/>
      <c r="K311" s="4"/>
      <c r="L311" s="4"/>
      <c r="M311" s="3"/>
      <c r="N311" s="3"/>
      <c r="O311" s="3"/>
    </row>
    <row r="312" spans="1:15" ht="18.95" customHeight="1">
      <c r="A312" s="114" t="s">
        <v>1</v>
      </c>
      <c r="B312" s="114" t="s">
        <v>2</v>
      </c>
      <c r="C312" s="117" t="s">
        <v>152</v>
      </c>
      <c r="D312" s="118"/>
      <c r="E312" s="123" t="s">
        <v>4</v>
      </c>
      <c r="F312" s="124"/>
      <c r="G312" s="124"/>
      <c r="H312" s="124"/>
      <c r="I312" s="124"/>
      <c r="J312" s="125"/>
      <c r="K312" s="117" t="s">
        <v>5</v>
      </c>
      <c r="L312" s="118"/>
      <c r="M312" s="117" t="s">
        <v>6</v>
      </c>
      <c r="N312" s="118"/>
      <c r="O312" s="74" t="s">
        <v>7</v>
      </c>
    </row>
    <row r="313" spans="1:15" ht="18.95" customHeight="1">
      <c r="A313" s="115"/>
      <c r="B313" s="115"/>
      <c r="C313" s="119"/>
      <c r="D313" s="120"/>
      <c r="E313" s="110" t="s">
        <v>8</v>
      </c>
      <c r="F313" s="111"/>
      <c r="G313" s="110" t="s">
        <v>9</v>
      </c>
      <c r="H313" s="111"/>
      <c r="I313" s="110" t="s">
        <v>10</v>
      </c>
      <c r="J313" s="111"/>
      <c r="K313" s="119"/>
      <c r="L313" s="120"/>
      <c r="M313" s="119"/>
      <c r="N313" s="120"/>
      <c r="O313" s="75"/>
    </row>
    <row r="314" spans="1:15" ht="18.95" customHeight="1">
      <c r="A314" s="116"/>
      <c r="B314" s="116"/>
      <c r="C314" s="121"/>
      <c r="D314" s="122"/>
      <c r="E314" s="112"/>
      <c r="F314" s="113"/>
      <c r="G314" s="112"/>
      <c r="H314" s="113"/>
      <c r="I314" s="112"/>
      <c r="J314" s="113"/>
      <c r="K314" s="121"/>
      <c r="L314" s="122"/>
      <c r="M314" s="121"/>
      <c r="N314" s="122"/>
      <c r="O314" s="76"/>
    </row>
    <row r="315" spans="1:15" ht="20.100000000000001" customHeight="1">
      <c r="A315" s="6" t="s">
        <v>153</v>
      </c>
      <c r="B315" s="6"/>
      <c r="C315" s="89"/>
      <c r="D315" s="90"/>
      <c r="E315" s="89"/>
      <c r="F315" s="90"/>
      <c r="G315" s="89"/>
      <c r="H315" s="90"/>
      <c r="I315" s="89"/>
      <c r="J315" s="90"/>
      <c r="K315" s="89"/>
      <c r="L315" s="90"/>
      <c r="M315" s="89"/>
      <c r="N315" s="90"/>
      <c r="O315" s="7"/>
    </row>
    <row r="316" spans="1:15" ht="20.100000000000001" customHeight="1">
      <c r="A316" s="6" t="s">
        <v>12</v>
      </c>
      <c r="B316" s="8" t="s">
        <v>154</v>
      </c>
      <c r="C316" s="89">
        <v>150</v>
      </c>
      <c r="D316" s="90"/>
      <c r="E316" s="91">
        <v>5.92</v>
      </c>
      <c r="F316" s="92"/>
      <c r="G316" s="91">
        <v>6.93</v>
      </c>
      <c r="H316" s="92"/>
      <c r="I316" s="91">
        <v>21.4</v>
      </c>
      <c r="J316" s="92"/>
      <c r="K316" s="91">
        <v>148</v>
      </c>
      <c r="L316" s="92"/>
      <c r="M316" s="91">
        <v>0.91</v>
      </c>
      <c r="N316" s="92"/>
      <c r="O316" s="9" t="s">
        <v>14</v>
      </c>
    </row>
    <row r="317" spans="1:15" ht="20.100000000000001" customHeight="1">
      <c r="A317" s="7"/>
      <c r="B317" s="8" t="s">
        <v>15</v>
      </c>
      <c r="C317" s="89">
        <v>180</v>
      </c>
      <c r="D317" s="90"/>
      <c r="E317" s="91">
        <v>2.58</v>
      </c>
      <c r="F317" s="92"/>
      <c r="G317" s="91">
        <v>2.41</v>
      </c>
      <c r="H317" s="92"/>
      <c r="I317" s="91">
        <v>14.4</v>
      </c>
      <c r="J317" s="92"/>
      <c r="K317" s="91">
        <v>91</v>
      </c>
      <c r="L317" s="92"/>
      <c r="M317" s="91">
        <v>1.17</v>
      </c>
      <c r="N317" s="92"/>
      <c r="O317" s="9" t="s">
        <v>45</v>
      </c>
    </row>
    <row r="318" spans="1:15" ht="20.100000000000001" customHeight="1" thickBot="1">
      <c r="A318" s="7"/>
      <c r="B318" s="8" t="s">
        <v>63</v>
      </c>
      <c r="C318" s="89">
        <v>30</v>
      </c>
      <c r="D318" s="90"/>
      <c r="E318" s="91">
        <v>1.25</v>
      </c>
      <c r="F318" s="92"/>
      <c r="G318" s="91">
        <v>0.92</v>
      </c>
      <c r="H318" s="92"/>
      <c r="I318" s="91">
        <v>16.5</v>
      </c>
      <c r="J318" s="92"/>
      <c r="K318" s="91">
        <v>96.9</v>
      </c>
      <c r="L318" s="92"/>
      <c r="M318" s="91">
        <v>0</v>
      </c>
      <c r="N318" s="92"/>
      <c r="O318" s="9"/>
    </row>
    <row r="319" spans="1:15" ht="20.100000000000001" customHeight="1" thickBot="1">
      <c r="A319" s="10"/>
      <c r="B319" s="11"/>
      <c r="C319" s="81">
        <f>SUM(C316:D318)</f>
        <v>360</v>
      </c>
      <c r="D319" s="82"/>
      <c r="E319" s="83">
        <f>SUM(E316:F318)</f>
        <v>9.75</v>
      </c>
      <c r="F319" s="84"/>
      <c r="G319" s="83">
        <f>SUM(G316:H318)</f>
        <v>10.26</v>
      </c>
      <c r="H319" s="84"/>
      <c r="I319" s="83">
        <f>SUM(I316:J318)</f>
        <v>52.3</v>
      </c>
      <c r="J319" s="84"/>
      <c r="K319" s="83">
        <f>SUM(K316:L318)</f>
        <v>335.9</v>
      </c>
      <c r="L319" s="84"/>
      <c r="M319" s="83">
        <f>SUM(M316:N318)</f>
        <v>2.08</v>
      </c>
      <c r="N319" s="84"/>
      <c r="O319" s="12"/>
    </row>
    <row r="320" spans="1:15" ht="20.100000000000001" customHeight="1">
      <c r="A320" s="7"/>
      <c r="B320" s="8"/>
      <c r="C320" s="106"/>
      <c r="D320" s="107"/>
      <c r="E320" s="104"/>
      <c r="F320" s="105"/>
      <c r="G320" s="104"/>
      <c r="H320" s="105"/>
      <c r="I320" s="104"/>
      <c r="J320" s="105"/>
      <c r="K320" s="104"/>
      <c r="L320" s="105"/>
      <c r="M320" s="104"/>
      <c r="N320" s="105"/>
      <c r="O320" s="9"/>
    </row>
    <row r="321" spans="1:15" ht="20.100000000000001" customHeight="1">
      <c r="A321" s="6"/>
      <c r="B321" s="6"/>
      <c r="C321" s="89"/>
      <c r="D321" s="90"/>
      <c r="E321" s="91"/>
      <c r="F321" s="92"/>
      <c r="G321" s="91"/>
      <c r="H321" s="92"/>
      <c r="I321" s="91"/>
      <c r="J321" s="92"/>
      <c r="K321" s="91"/>
      <c r="L321" s="92"/>
      <c r="M321" s="91"/>
      <c r="N321" s="92"/>
      <c r="O321" s="9"/>
    </row>
    <row r="322" spans="1:15" ht="20.100000000000001" customHeight="1">
      <c r="A322" s="6" t="s">
        <v>18</v>
      </c>
      <c r="B322" s="8" t="s">
        <v>343</v>
      </c>
      <c r="C322" s="89">
        <v>100</v>
      </c>
      <c r="D322" s="90"/>
      <c r="E322" s="91">
        <v>0.8</v>
      </c>
      <c r="F322" s="92"/>
      <c r="G322" s="91">
        <v>0.8</v>
      </c>
      <c r="H322" s="92"/>
      <c r="I322" s="91">
        <v>19.600000000000001</v>
      </c>
      <c r="J322" s="92"/>
      <c r="K322" s="91">
        <v>80.2</v>
      </c>
      <c r="L322" s="92"/>
      <c r="M322" s="91">
        <v>4</v>
      </c>
      <c r="N322" s="92"/>
      <c r="O322" s="13"/>
    </row>
    <row r="323" spans="1:15" ht="20.100000000000001" customHeight="1">
      <c r="A323" s="8"/>
      <c r="B323" s="8"/>
      <c r="C323" s="89"/>
      <c r="D323" s="90"/>
      <c r="E323" s="91"/>
      <c r="F323" s="92"/>
      <c r="G323" s="91"/>
      <c r="H323" s="92"/>
      <c r="I323" s="91"/>
      <c r="J323" s="92"/>
      <c r="K323" s="91"/>
      <c r="L323" s="92"/>
      <c r="M323" s="91"/>
      <c r="N323" s="92"/>
      <c r="O323" s="14"/>
    </row>
    <row r="324" spans="1:15" ht="20.100000000000001" customHeight="1">
      <c r="A324" s="6" t="s">
        <v>19</v>
      </c>
      <c r="B324" s="15" t="s">
        <v>155</v>
      </c>
      <c r="C324" s="89">
        <v>40</v>
      </c>
      <c r="D324" s="90"/>
      <c r="E324" s="91">
        <v>0.48</v>
      </c>
      <c r="F324" s="92"/>
      <c r="G324" s="91">
        <v>2.08</v>
      </c>
      <c r="H324" s="92"/>
      <c r="I324" s="91">
        <v>2.58</v>
      </c>
      <c r="J324" s="92"/>
      <c r="K324" s="91">
        <v>31</v>
      </c>
      <c r="L324" s="92"/>
      <c r="M324" s="91">
        <v>7.48</v>
      </c>
      <c r="N324" s="92"/>
      <c r="O324" s="9" t="s">
        <v>373</v>
      </c>
    </row>
    <row r="325" spans="1:15" ht="20.100000000000001" customHeight="1">
      <c r="A325" s="7"/>
      <c r="B325" s="15" t="s">
        <v>409</v>
      </c>
      <c r="C325" s="89">
        <v>150</v>
      </c>
      <c r="D325" s="90"/>
      <c r="E325" s="91">
        <v>4.3899999999999997</v>
      </c>
      <c r="F325" s="92"/>
      <c r="G325" s="91">
        <v>4.22</v>
      </c>
      <c r="H325" s="92"/>
      <c r="I325" s="91">
        <v>12.1</v>
      </c>
      <c r="J325" s="92"/>
      <c r="K325" s="91">
        <v>117</v>
      </c>
      <c r="L325" s="92"/>
      <c r="M325" s="91">
        <v>4.6500000000000004</v>
      </c>
      <c r="N325" s="92"/>
      <c r="O325" s="9" t="s">
        <v>67</v>
      </c>
    </row>
    <row r="326" spans="1:15" ht="20.100000000000001" customHeight="1">
      <c r="A326" s="7"/>
      <c r="B326" s="8" t="s">
        <v>157</v>
      </c>
      <c r="C326" s="89">
        <v>100</v>
      </c>
      <c r="D326" s="90"/>
      <c r="E326" s="91">
        <v>9.43</v>
      </c>
      <c r="F326" s="92"/>
      <c r="G326" s="91">
        <v>6.5</v>
      </c>
      <c r="H326" s="92"/>
      <c r="I326" s="91">
        <v>13.7</v>
      </c>
      <c r="J326" s="92"/>
      <c r="K326" s="91">
        <v>157</v>
      </c>
      <c r="L326" s="92"/>
      <c r="M326" s="91">
        <v>8.5299999999999994</v>
      </c>
      <c r="N326" s="92"/>
      <c r="O326" s="9" t="s">
        <v>69</v>
      </c>
    </row>
    <row r="327" spans="1:15" ht="20.100000000000001" customHeight="1">
      <c r="A327" s="7"/>
      <c r="B327" s="8" t="s">
        <v>158</v>
      </c>
      <c r="C327" s="89">
        <v>20</v>
      </c>
      <c r="D327" s="90"/>
      <c r="E327" s="91">
        <v>0.57999999999999996</v>
      </c>
      <c r="F327" s="92"/>
      <c r="G327" s="91">
        <v>4.8899999999999997</v>
      </c>
      <c r="H327" s="92"/>
      <c r="I327" s="91">
        <v>2.41</v>
      </c>
      <c r="J327" s="92"/>
      <c r="K327" s="91">
        <v>27</v>
      </c>
      <c r="L327" s="92"/>
      <c r="M327" s="91">
        <v>0.7</v>
      </c>
      <c r="N327" s="92"/>
      <c r="O327" s="9" t="s">
        <v>159</v>
      </c>
    </row>
    <row r="328" spans="1:15" ht="20.100000000000001" customHeight="1">
      <c r="A328" s="7"/>
      <c r="B328" s="8" t="s">
        <v>160</v>
      </c>
      <c r="C328" s="89">
        <v>150</v>
      </c>
      <c r="D328" s="90"/>
      <c r="E328" s="91">
        <v>0.14000000000000001</v>
      </c>
      <c r="F328" s="92"/>
      <c r="G328" s="91">
        <v>0.14000000000000001</v>
      </c>
      <c r="H328" s="92"/>
      <c r="I328" s="91">
        <v>18.53</v>
      </c>
      <c r="J328" s="92"/>
      <c r="K328" s="91">
        <v>87</v>
      </c>
      <c r="L328" s="92"/>
      <c r="M328" s="91">
        <v>1.54</v>
      </c>
      <c r="N328" s="92"/>
      <c r="O328" s="9" t="s">
        <v>377</v>
      </c>
    </row>
    <row r="329" spans="1:15" ht="20.100000000000001" customHeight="1" thickBot="1">
      <c r="A329" s="16"/>
      <c r="B329" s="7" t="s">
        <v>27</v>
      </c>
      <c r="C329" s="89">
        <v>40</v>
      </c>
      <c r="D329" s="90"/>
      <c r="E329" s="91">
        <v>2.64</v>
      </c>
      <c r="F329" s="92"/>
      <c r="G329" s="91">
        <v>0.48</v>
      </c>
      <c r="H329" s="92"/>
      <c r="I329" s="91">
        <v>13.36</v>
      </c>
      <c r="J329" s="92"/>
      <c r="K329" s="91">
        <v>69.5</v>
      </c>
      <c r="L329" s="92"/>
      <c r="M329" s="91">
        <v>0</v>
      </c>
      <c r="N329" s="92"/>
      <c r="O329" s="25"/>
    </row>
    <row r="330" spans="1:15" ht="20.100000000000001" customHeight="1" thickBot="1">
      <c r="A330" s="10"/>
      <c r="B330" s="11"/>
      <c r="C330" s="81">
        <f>SUM(C324:C329)</f>
        <v>500</v>
      </c>
      <c r="D330" s="82"/>
      <c r="E330" s="83">
        <f>SUM(E324:F329)</f>
        <v>17.66</v>
      </c>
      <c r="F330" s="84"/>
      <c r="G330" s="83">
        <f>SUM(G324:H329)</f>
        <v>18.310000000000002</v>
      </c>
      <c r="H330" s="84"/>
      <c r="I330" s="83">
        <f>SUM(I324:J329)</f>
        <v>62.68</v>
      </c>
      <c r="J330" s="84"/>
      <c r="K330" s="83">
        <f>SUM(K324:L329)</f>
        <v>488.5</v>
      </c>
      <c r="L330" s="84"/>
      <c r="M330" s="83">
        <f>SUM(M324:N329)</f>
        <v>22.9</v>
      </c>
      <c r="N330" s="84"/>
      <c r="O330" s="12"/>
    </row>
    <row r="331" spans="1:15" ht="20.100000000000001" customHeight="1">
      <c r="A331" s="18"/>
      <c r="B331" s="18"/>
      <c r="C331" s="102"/>
      <c r="D331" s="103"/>
      <c r="E331" s="104"/>
      <c r="F331" s="105"/>
      <c r="G331" s="104"/>
      <c r="H331" s="105"/>
      <c r="I331" s="104"/>
      <c r="J331" s="105"/>
      <c r="K331" s="104"/>
      <c r="L331" s="105"/>
      <c r="M331" s="104"/>
      <c r="N331" s="105"/>
      <c r="O331" s="14"/>
    </row>
    <row r="332" spans="1:15" ht="20.100000000000001" customHeight="1">
      <c r="A332" s="18" t="s">
        <v>28</v>
      </c>
      <c r="B332" s="8" t="s">
        <v>89</v>
      </c>
      <c r="C332" s="89">
        <v>150</v>
      </c>
      <c r="D332" s="90"/>
      <c r="E332" s="91">
        <v>3.47</v>
      </c>
      <c r="F332" s="92"/>
      <c r="G332" s="91">
        <v>4.66</v>
      </c>
      <c r="H332" s="92"/>
      <c r="I332" s="91">
        <v>3.25</v>
      </c>
      <c r="J332" s="92"/>
      <c r="K332" s="91">
        <v>61.4</v>
      </c>
      <c r="L332" s="92"/>
      <c r="M332" s="91">
        <v>0</v>
      </c>
      <c r="N332" s="92"/>
      <c r="O332" s="9"/>
    </row>
    <row r="333" spans="1:15" ht="20.100000000000001" customHeight="1">
      <c r="A333" s="18"/>
      <c r="B333" s="8" t="s">
        <v>161</v>
      </c>
      <c r="C333" s="89">
        <v>20</v>
      </c>
      <c r="D333" s="90"/>
      <c r="E333" s="91">
        <v>1.5</v>
      </c>
      <c r="F333" s="92"/>
      <c r="G333" s="91">
        <v>2.36</v>
      </c>
      <c r="H333" s="92"/>
      <c r="I333" s="91">
        <v>14.9</v>
      </c>
      <c r="J333" s="92"/>
      <c r="K333" s="91">
        <v>83.4</v>
      </c>
      <c r="L333" s="92"/>
      <c r="M333" s="91">
        <v>0</v>
      </c>
      <c r="N333" s="92"/>
      <c r="O333" s="9"/>
    </row>
    <row r="334" spans="1:15" ht="20.100000000000001" customHeight="1" thickBot="1">
      <c r="A334" s="7"/>
      <c r="B334" s="8" t="s">
        <v>91</v>
      </c>
      <c r="C334" s="89">
        <v>80</v>
      </c>
      <c r="D334" s="90"/>
      <c r="E334" s="91">
        <v>0.9</v>
      </c>
      <c r="F334" s="92"/>
      <c r="G334" s="91">
        <v>0.1</v>
      </c>
      <c r="H334" s="92"/>
      <c r="I334" s="91">
        <v>9.5</v>
      </c>
      <c r="J334" s="92"/>
      <c r="K334" s="91">
        <v>45</v>
      </c>
      <c r="L334" s="92"/>
      <c r="M334" s="91">
        <v>10</v>
      </c>
      <c r="N334" s="92"/>
      <c r="O334" s="25"/>
    </row>
    <row r="335" spans="1:15" ht="20.100000000000001" customHeight="1" thickBot="1">
      <c r="A335" s="19"/>
      <c r="B335" s="11"/>
      <c r="C335" s="81">
        <f>SUM(C332:C334)</f>
        <v>250</v>
      </c>
      <c r="D335" s="82"/>
      <c r="E335" s="83">
        <f>SUM(E332:F334)</f>
        <v>5.870000000000001</v>
      </c>
      <c r="F335" s="84"/>
      <c r="G335" s="83">
        <f>SUM(G332:H334)</f>
        <v>7.1199999999999992</v>
      </c>
      <c r="H335" s="84"/>
      <c r="I335" s="83">
        <f>SUM(I332:J334)</f>
        <v>27.65</v>
      </c>
      <c r="J335" s="84"/>
      <c r="K335" s="83">
        <f>SUM(K332:L334)</f>
        <v>189.8</v>
      </c>
      <c r="L335" s="84"/>
      <c r="M335" s="83">
        <f>SUM(M332:N334)</f>
        <v>10</v>
      </c>
      <c r="N335" s="84"/>
      <c r="O335" s="12"/>
    </row>
    <row r="336" spans="1:15" ht="20.100000000000001" customHeight="1">
      <c r="A336" s="20"/>
      <c r="B336" s="21"/>
      <c r="C336" s="102"/>
      <c r="D336" s="103"/>
      <c r="E336" s="104"/>
      <c r="F336" s="105"/>
      <c r="G336" s="104"/>
      <c r="H336" s="105"/>
      <c r="I336" s="104"/>
      <c r="J336" s="105"/>
      <c r="K336" s="104"/>
      <c r="L336" s="105"/>
      <c r="M336" s="104"/>
      <c r="N336" s="105"/>
      <c r="O336" s="22"/>
    </row>
    <row r="337" spans="1:15" ht="20.100000000000001" customHeight="1">
      <c r="A337" s="6" t="s">
        <v>31</v>
      </c>
      <c r="B337" s="8" t="s">
        <v>163</v>
      </c>
      <c r="C337" s="89">
        <v>120</v>
      </c>
      <c r="D337" s="90"/>
      <c r="E337" s="91">
        <v>2.4500000000000002</v>
      </c>
      <c r="F337" s="92"/>
      <c r="G337" s="91">
        <v>5.84</v>
      </c>
      <c r="H337" s="92"/>
      <c r="I337" s="91">
        <v>12.4</v>
      </c>
      <c r="J337" s="92"/>
      <c r="K337" s="91">
        <v>109</v>
      </c>
      <c r="L337" s="92"/>
      <c r="M337" s="91">
        <v>14.53</v>
      </c>
      <c r="N337" s="92"/>
      <c r="O337" s="9" t="s">
        <v>45</v>
      </c>
    </row>
    <row r="338" spans="1:15" ht="20.100000000000001" customHeight="1">
      <c r="A338" s="6"/>
      <c r="B338" s="8" t="s">
        <v>164</v>
      </c>
      <c r="C338" s="89">
        <v>60</v>
      </c>
      <c r="D338" s="90"/>
      <c r="E338" s="89">
        <v>9.51</v>
      </c>
      <c r="F338" s="90"/>
      <c r="G338" s="89">
        <v>7.22</v>
      </c>
      <c r="H338" s="90"/>
      <c r="I338" s="89">
        <v>6.21</v>
      </c>
      <c r="J338" s="90"/>
      <c r="K338" s="89">
        <v>102</v>
      </c>
      <c r="L338" s="90"/>
      <c r="M338" s="89">
        <v>0.22</v>
      </c>
      <c r="N338" s="90"/>
      <c r="O338" s="9" t="s">
        <v>165</v>
      </c>
    </row>
    <row r="339" spans="1:15" ht="20.100000000000001" customHeight="1">
      <c r="A339" s="6"/>
      <c r="B339" s="8" t="s">
        <v>93</v>
      </c>
      <c r="C339" s="89">
        <v>40</v>
      </c>
      <c r="D339" s="90"/>
      <c r="E339" s="91">
        <v>0.44</v>
      </c>
      <c r="F339" s="92"/>
      <c r="G339" s="91">
        <v>0.08</v>
      </c>
      <c r="H339" s="92"/>
      <c r="I339" s="91">
        <v>1.52</v>
      </c>
      <c r="J339" s="92"/>
      <c r="K339" s="91">
        <v>8</v>
      </c>
      <c r="L339" s="92"/>
      <c r="M339" s="91">
        <v>10</v>
      </c>
      <c r="N339" s="92"/>
      <c r="O339" s="9"/>
    </row>
    <row r="340" spans="1:15" ht="20.100000000000001" customHeight="1">
      <c r="A340" s="7"/>
      <c r="B340" s="8" t="s">
        <v>36</v>
      </c>
      <c r="C340" s="89">
        <v>180</v>
      </c>
      <c r="D340" s="90"/>
      <c r="E340" s="91">
        <v>0.12</v>
      </c>
      <c r="F340" s="92"/>
      <c r="G340" s="91">
        <v>0.02</v>
      </c>
      <c r="H340" s="92"/>
      <c r="I340" s="91">
        <v>9.1999999999999993</v>
      </c>
      <c r="J340" s="92"/>
      <c r="K340" s="91">
        <v>41</v>
      </c>
      <c r="L340" s="92"/>
      <c r="M340" s="91">
        <v>2.83</v>
      </c>
      <c r="N340" s="92"/>
      <c r="O340" s="9" t="s">
        <v>266</v>
      </c>
    </row>
    <row r="341" spans="1:15" ht="20.100000000000001" customHeight="1" thickBot="1">
      <c r="A341" s="16"/>
      <c r="B341" s="24" t="s">
        <v>37</v>
      </c>
      <c r="C341" s="89">
        <v>40</v>
      </c>
      <c r="D341" s="90"/>
      <c r="E341" s="91">
        <v>3.04</v>
      </c>
      <c r="F341" s="92"/>
      <c r="G341" s="91">
        <v>0.32</v>
      </c>
      <c r="H341" s="92"/>
      <c r="I341" s="91">
        <v>19.68</v>
      </c>
      <c r="J341" s="92"/>
      <c r="K341" s="91">
        <v>89.4</v>
      </c>
      <c r="L341" s="92"/>
      <c r="M341" s="91">
        <v>0</v>
      </c>
      <c r="N341" s="92"/>
      <c r="O341" s="25"/>
    </row>
    <row r="342" spans="1:15" ht="20.100000000000001" customHeight="1" thickBot="1">
      <c r="A342" s="11"/>
      <c r="B342" s="11"/>
      <c r="C342" s="81">
        <f t="shared" ref="C342" si="38">SUM(C337:C341)</f>
        <v>440</v>
      </c>
      <c r="D342" s="82"/>
      <c r="E342" s="83">
        <f>SUM(E337:F341)</f>
        <v>15.559999999999999</v>
      </c>
      <c r="F342" s="84"/>
      <c r="G342" s="83">
        <f t="shared" ref="G342" si="39">SUM(G337:H341)</f>
        <v>13.479999999999999</v>
      </c>
      <c r="H342" s="84"/>
      <c r="I342" s="83">
        <f t="shared" ref="I342" si="40">SUM(I337:J341)</f>
        <v>49.01</v>
      </c>
      <c r="J342" s="84"/>
      <c r="K342" s="83">
        <f t="shared" ref="K342" si="41">SUM(K337:L341)</f>
        <v>349.4</v>
      </c>
      <c r="L342" s="84"/>
      <c r="M342" s="83">
        <f t="shared" ref="M342" si="42">SUM(M337:N341)</f>
        <v>27.58</v>
      </c>
      <c r="N342" s="84"/>
      <c r="O342" s="26"/>
    </row>
    <row r="343" spans="1:15" ht="41.25" customHeight="1">
      <c r="A343" s="27" t="s">
        <v>166</v>
      </c>
      <c r="B343" s="28"/>
      <c r="C343" s="77"/>
      <c r="D343" s="78"/>
      <c r="E343" s="79">
        <f>E319+E322+E330+E335+E342</f>
        <v>49.64</v>
      </c>
      <c r="F343" s="80"/>
      <c r="G343" s="79">
        <f>G319+G322+G330+G335+G342</f>
        <v>49.97</v>
      </c>
      <c r="H343" s="80"/>
      <c r="I343" s="79">
        <f>I319+I322+I330+I335+I342</f>
        <v>211.24</v>
      </c>
      <c r="J343" s="80"/>
      <c r="K343" s="79">
        <f>K319+K322+K330+K335+K342</f>
        <v>1443.7999999999997</v>
      </c>
      <c r="L343" s="80"/>
      <c r="M343" s="79">
        <f>M319+M322+M330+M335+M342</f>
        <v>66.56</v>
      </c>
      <c r="N343" s="80"/>
      <c r="O343" s="29"/>
    </row>
    <row r="344" spans="1:15" ht="18.95" customHeight="1"/>
    <row r="345" spans="1:15" ht="18.95" customHeight="1"/>
    <row r="346" spans="1:15" ht="18.95" customHeight="1"/>
    <row r="347" spans="1:15" ht="18.95" customHeight="1"/>
    <row r="348" spans="1:15" ht="18.95" customHeight="1"/>
    <row r="349" spans="1:15" ht="18.95" customHeight="1">
      <c r="A349" s="3"/>
      <c r="B349" s="2"/>
      <c r="C349" s="3"/>
      <c r="D349" s="3"/>
      <c r="E349" s="3" t="s">
        <v>167</v>
      </c>
      <c r="F349" s="3"/>
      <c r="G349" s="36"/>
      <c r="H349" s="36"/>
      <c r="I349" s="36"/>
      <c r="J349" s="36"/>
      <c r="K349" s="36"/>
      <c r="L349" s="36"/>
      <c r="M349" s="37"/>
      <c r="N349" s="37"/>
      <c r="O349" s="3"/>
    </row>
    <row r="350" spans="1:15" ht="18.95" customHeight="1">
      <c r="A350" s="114" t="s">
        <v>1</v>
      </c>
      <c r="B350" s="114" t="s">
        <v>2</v>
      </c>
      <c r="C350" s="117" t="s">
        <v>168</v>
      </c>
      <c r="D350" s="118"/>
      <c r="E350" s="123" t="s">
        <v>4</v>
      </c>
      <c r="F350" s="124"/>
      <c r="G350" s="124"/>
      <c r="H350" s="124"/>
      <c r="I350" s="124"/>
      <c r="J350" s="125"/>
      <c r="K350" s="117" t="s">
        <v>5</v>
      </c>
      <c r="L350" s="118"/>
      <c r="M350" s="117" t="s">
        <v>6</v>
      </c>
      <c r="N350" s="118"/>
      <c r="O350" s="74" t="s">
        <v>7</v>
      </c>
    </row>
    <row r="351" spans="1:15" ht="18.95" customHeight="1">
      <c r="A351" s="115"/>
      <c r="B351" s="115"/>
      <c r="C351" s="119"/>
      <c r="D351" s="120"/>
      <c r="E351" s="110" t="s">
        <v>8</v>
      </c>
      <c r="F351" s="111"/>
      <c r="G351" s="110" t="s">
        <v>9</v>
      </c>
      <c r="H351" s="111"/>
      <c r="I351" s="110" t="s">
        <v>10</v>
      </c>
      <c r="J351" s="111"/>
      <c r="K351" s="119"/>
      <c r="L351" s="120"/>
      <c r="M351" s="119"/>
      <c r="N351" s="120"/>
      <c r="O351" s="75"/>
    </row>
    <row r="352" spans="1:15" ht="18.95" customHeight="1">
      <c r="A352" s="116"/>
      <c r="B352" s="116"/>
      <c r="C352" s="121"/>
      <c r="D352" s="122"/>
      <c r="E352" s="112"/>
      <c r="F352" s="113"/>
      <c r="G352" s="112"/>
      <c r="H352" s="113"/>
      <c r="I352" s="112"/>
      <c r="J352" s="113"/>
      <c r="K352" s="121"/>
      <c r="L352" s="122"/>
      <c r="M352" s="121"/>
      <c r="N352" s="122"/>
      <c r="O352" s="76"/>
    </row>
    <row r="353" spans="1:15" ht="18.95" customHeight="1">
      <c r="A353" s="6" t="s">
        <v>169</v>
      </c>
      <c r="B353" s="6"/>
      <c r="C353" s="89"/>
      <c r="D353" s="90"/>
      <c r="E353" s="89"/>
      <c r="F353" s="90"/>
      <c r="G353" s="89"/>
      <c r="H353" s="90"/>
      <c r="I353" s="89"/>
      <c r="J353" s="90"/>
      <c r="K353" s="89"/>
      <c r="L353" s="90"/>
      <c r="M353" s="89"/>
      <c r="N353" s="90"/>
      <c r="O353" s="7"/>
    </row>
    <row r="354" spans="1:15" ht="20.100000000000001" customHeight="1">
      <c r="A354" s="6" t="s">
        <v>12</v>
      </c>
      <c r="B354" s="8" t="s">
        <v>170</v>
      </c>
      <c r="C354" s="89">
        <v>120</v>
      </c>
      <c r="D354" s="90"/>
      <c r="E354" s="91">
        <v>6.82</v>
      </c>
      <c r="F354" s="92"/>
      <c r="G354" s="91">
        <v>6.03</v>
      </c>
      <c r="H354" s="92"/>
      <c r="I354" s="91">
        <v>16.899999999999999</v>
      </c>
      <c r="J354" s="92"/>
      <c r="K354" s="91">
        <v>111</v>
      </c>
      <c r="L354" s="92"/>
      <c r="M354" s="91">
        <v>5.32</v>
      </c>
      <c r="N354" s="92"/>
      <c r="O354" s="9" t="s">
        <v>171</v>
      </c>
    </row>
    <row r="355" spans="1:15" ht="20.100000000000001" customHeight="1">
      <c r="A355" s="7"/>
      <c r="B355" s="8" t="s">
        <v>43</v>
      </c>
      <c r="C355" s="89">
        <v>180</v>
      </c>
      <c r="D355" s="90"/>
      <c r="E355" s="91">
        <v>3.67</v>
      </c>
      <c r="F355" s="92"/>
      <c r="G355" s="91">
        <v>3.19</v>
      </c>
      <c r="H355" s="92"/>
      <c r="I355" s="91">
        <v>15.8</v>
      </c>
      <c r="J355" s="92"/>
      <c r="K355" s="91">
        <v>107</v>
      </c>
      <c r="L355" s="92"/>
      <c r="M355" s="91">
        <v>1.43</v>
      </c>
      <c r="N355" s="92"/>
      <c r="O355" s="9" t="s">
        <v>64</v>
      </c>
    </row>
    <row r="356" spans="1:15" ht="20.100000000000001" customHeight="1" thickBot="1">
      <c r="A356" s="7"/>
      <c r="B356" s="8" t="s">
        <v>16</v>
      </c>
      <c r="C356" s="89">
        <v>50</v>
      </c>
      <c r="D356" s="90"/>
      <c r="E356" s="91">
        <v>4.7300000000000004</v>
      </c>
      <c r="F356" s="92"/>
      <c r="G356" s="91">
        <v>6.88</v>
      </c>
      <c r="H356" s="92"/>
      <c r="I356" s="91">
        <v>14.6</v>
      </c>
      <c r="J356" s="92"/>
      <c r="K356" s="91">
        <v>139</v>
      </c>
      <c r="L356" s="92"/>
      <c r="M356" s="91">
        <v>7.0000000000000007E-2</v>
      </c>
      <c r="N356" s="92"/>
      <c r="O356" s="9"/>
    </row>
    <row r="357" spans="1:15" ht="20.100000000000001" customHeight="1" thickBot="1">
      <c r="A357" s="10"/>
      <c r="B357" s="11"/>
      <c r="C357" s="81">
        <v>350</v>
      </c>
      <c r="D357" s="82"/>
      <c r="E357" s="83">
        <f>SUM(E354:F356)</f>
        <v>15.22</v>
      </c>
      <c r="F357" s="84"/>
      <c r="G357" s="83">
        <f>SUM(G354:H356)</f>
        <v>16.100000000000001</v>
      </c>
      <c r="H357" s="84"/>
      <c r="I357" s="83">
        <f>SUM(I354:J356)</f>
        <v>47.300000000000004</v>
      </c>
      <c r="J357" s="84"/>
      <c r="K357" s="83">
        <f>SUM(K354:L356)</f>
        <v>357</v>
      </c>
      <c r="L357" s="84"/>
      <c r="M357" s="83">
        <f>SUM(M354:N356)</f>
        <v>6.82</v>
      </c>
      <c r="N357" s="84"/>
      <c r="O357" s="12"/>
    </row>
    <row r="358" spans="1:15" ht="20.100000000000001" customHeight="1">
      <c r="A358" s="7"/>
      <c r="B358" s="8"/>
      <c r="C358" s="106"/>
      <c r="D358" s="107"/>
      <c r="E358" s="104"/>
      <c r="F358" s="105"/>
      <c r="G358" s="104"/>
      <c r="H358" s="105"/>
      <c r="I358" s="104"/>
      <c r="J358" s="105"/>
      <c r="K358" s="104"/>
      <c r="L358" s="105"/>
      <c r="M358" s="104"/>
      <c r="N358" s="105"/>
      <c r="O358" s="9"/>
    </row>
    <row r="359" spans="1:15" ht="20.100000000000001" customHeight="1">
      <c r="A359" s="6" t="s">
        <v>18</v>
      </c>
      <c r="B359" s="8" t="s">
        <v>344</v>
      </c>
      <c r="C359" s="89">
        <v>100</v>
      </c>
      <c r="D359" s="90"/>
      <c r="E359" s="91">
        <v>0.8</v>
      </c>
      <c r="F359" s="92"/>
      <c r="G359" s="91">
        <v>0.8</v>
      </c>
      <c r="H359" s="92"/>
      <c r="I359" s="91">
        <v>19.600000000000001</v>
      </c>
      <c r="J359" s="92"/>
      <c r="K359" s="91">
        <v>80.2</v>
      </c>
      <c r="L359" s="92"/>
      <c r="M359" s="91">
        <v>4</v>
      </c>
      <c r="N359" s="92"/>
      <c r="O359" s="13"/>
    </row>
    <row r="360" spans="1:15" ht="20.100000000000001" customHeight="1">
      <c r="A360" s="6"/>
      <c r="B360" s="30"/>
      <c r="C360" s="89"/>
      <c r="D360" s="90"/>
      <c r="E360" s="91"/>
      <c r="F360" s="92"/>
      <c r="G360" s="91"/>
      <c r="H360" s="92"/>
      <c r="I360" s="91"/>
      <c r="J360" s="92"/>
      <c r="K360" s="91"/>
      <c r="L360" s="92"/>
      <c r="M360" s="91"/>
      <c r="N360" s="92"/>
      <c r="O360" s="9"/>
    </row>
    <row r="361" spans="1:15" ht="20.100000000000001" customHeight="1">
      <c r="A361" s="6" t="s">
        <v>19</v>
      </c>
      <c r="B361" s="30" t="s">
        <v>172</v>
      </c>
      <c r="C361" s="89">
        <v>45</v>
      </c>
      <c r="D361" s="90"/>
      <c r="E361" s="91">
        <v>0.78</v>
      </c>
      <c r="F361" s="92"/>
      <c r="G361" s="91">
        <v>2.1</v>
      </c>
      <c r="H361" s="92"/>
      <c r="I361" s="91">
        <v>3.9</v>
      </c>
      <c r="J361" s="92"/>
      <c r="K361" s="91">
        <v>37.700000000000003</v>
      </c>
      <c r="L361" s="92"/>
      <c r="M361" s="91">
        <v>6.24</v>
      </c>
      <c r="N361" s="92"/>
      <c r="O361" s="9" t="s">
        <v>75</v>
      </c>
    </row>
    <row r="362" spans="1:15" ht="20.100000000000001" customHeight="1">
      <c r="A362" s="6"/>
      <c r="B362" s="8" t="s">
        <v>396</v>
      </c>
      <c r="C362" s="89">
        <v>150</v>
      </c>
      <c r="D362" s="90"/>
      <c r="E362" s="91">
        <v>1.68</v>
      </c>
      <c r="F362" s="92"/>
      <c r="G362" s="91">
        <v>2.69</v>
      </c>
      <c r="H362" s="92"/>
      <c r="I362" s="91">
        <v>9.7100000000000009</v>
      </c>
      <c r="J362" s="92"/>
      <c r="K362" s="91">
        <v>69</v>
      </c>
      <c r="L362" s="92"/>
      <c r="M362" s="91">
        <v>4.5999999999999996</v>
      </c>
      <c r="N362" s="92"/>
      <c r="O362" s="9" t="s">
        <v>372</v>
      </c>
    </row>
    <row r="363" spans="1:15" ht="20.100000000000001" customHeight="1">
      <c r="A363" s="23"/>
      <c r="B363" s="15" t="s">
        <v>174</v>
      </c>
      <c r="C363" s="89">
        <v>180</v>
      </c>
      <c r="D363" s="90"/>
      <c r="E363" s="91">
        <v>13.4</v>
      </c>
      <c r="F363" s="92"/>
      <c r="G363" s="91">
        <v>13.1</v>
      </c>
      <c r="H363" s="92"/>
      <c r="I363" s="91">
        <v>33.1</v>
      </c>
      <c r="J363" s="92"/>
      <c r="K363" s="91">
        <v>299</v>
      </c>
      <c r="L363" s="92"/>
      <c r="M363" s="91">
        <v>0.9</v>
      </c>
      <c r="N363" s="92"/>
      <c r="O363" s="9" t="s">
        <v>85</v>
      </c>
    </row>
    <row r="364" spans="1:15" ht="20.100000000000001" customHeight="1">
      <c r="A364" s="7"/>
      <c r="B364" s="8" t="s">
        <v>88</v>
      </c>
      <c r="C364" s="89">
        <v>120</v>
      </c>
      <c r="D364" s="90"/>
      <c r="E364" s="91">
        <v>0.4</v>
      </c>
      <c r="F364" s="92"/>
      <c r="G364" s="91">
        <v>0</v>
      </c>
      <c r="H364" s="92"/>
      <c r="I364" s="91">
        <v>14.6</v>
      </c>
      <c r="J364" s="92"/>
      <c r="K364" s="91">
        <v>54</v>
      </c>
      <c r="L364" s="92"/>
      <c r="M364" s="91">
        <v>37.6</v>
      </c>
      <c r="N364" s="92"/>
      <c r="O364" s="9" t="s">
        <v>156</v>
      </c>
    </row>
    <row r="365" spans="1:15" ht="20.100000000000001" customHeight="1" thickBot="1">
      <c r="A365" s="16"/>
      <c r="B365" s="7" t="s">
        <v>27</v>
      </c>
      <c r="C365" s="89">
        <v>40</v>
      </c>
      <c r="D365" s="90"/>
      <c r="E365" s="91">
        <v>2.64</v>
      </c>
      <c r="F365" s="92"/>
      <c r="G365" s="91">
        <v>0.48</v>
      </c>
      <c r="H365" s="92"/>
      <c r="I365" s="91">
        <v>13.36</v>
      </c>
      <c r="J365" s="92"/>
      <c r="K365" s="91">
        <v>69.5</v>
      </c>
      <c r="L365" s="92"/>
      <c r="M365" s="91">
        <v>0</v>
      </c>
      <c r="N365" s="92"/>
      <c r="O365" s="25"/>
    </row>
    <row r="366" spans="1:15" ht="20.100000000000001" customHeight="1" thickBot="1">
      <c r="A366" s="10"/>
      <c r="B366" s="11"/>
      <c r="C366" s="81">
        <f>SUM(C361:D365)</f>
        <v>535</v>
      </c>
      <c r="D366" s="82"/>
      <c r="E366" s="81">
        <f>SUM(E361:F365)</f>
        <v>18.899999999999999</v>
      </c>
      <c r="F366" s="82"/>
      <c r="G366" s="81">
        <f>SUM(G361:H365)</f>
        <v>18.37</v>
      </c>
      <c r="H366" s="82"/>
      <c r="I366" s="81">
        <f>SUM(I361:J365)</f>
        <v>74.67</v>
      </c>
      <c r="J366" s="82"/>
      <c r="K366" s="83">
        <f>SUM(K361:L365)</f>
        <v>529.20000000000005</v>
      </c>
      <c r="L366" s="82"/>
      <c r="M366" s="81">
        <f>SUM(M361:N365)</f>
        <v>49.34</v>
      </c>
      <c r="N366" s="82"/>
      <c r="O366" s="12"/>
    </row>
    <row r="367" spans="1:15" ht="20.100000000000001" customHeight="1">
      <c r="A367" s="18"/>
      <c r="B367" s="18"/>
      <c r="C367" s="102"/>
      <c r="D367" s="103"/>
      <c r="E367" s="104"/>
      <c r="F367" s="105"/>
      <c r="G367" s="104"/>
      <c r="H367" s="105"/>
      <c r="I367" s="104"/>
      <c r="J367" s="105"/>
      <c r="K367" s="104"/>
      <c r="L367" s="105"/>
      <c r="M367" s="104"/>
      <c r="N367" s="105"/>
      <c r="O367" s="14"/>
    </row>
    <row r="368" spans="1:15" ht="20.100000000000001" customHeight="1">
      <c r="A368" s="18" t="s">
        <v>28</v>
      </c>
      <c r="B368" s="8" t="s">
        <v>29</v>
      </c>
      <c r="C368" s="89">
        <v>150</v>
      </c>
      <c r="D368" s="90"/>
      <c r="E368" s="91">
        <v>4.53</v>
      </c>
      <c r="F368" s="92"/>
      <c r="G368" s="91">
        <v>3.75</v>
      </c>
      <c r="H368" s="92"/>
      <c r="I368" s="91">
        <v>6</v>
      </c>
      <c r="J368" s="92"/>
      <c r="K368" s="91">
        <v>75</v>
      </c>
      <c r="L368" s="92"/>
      <c r="M368" s="91">
        <v>1.05</v>
      </c>
      <c r="N368" s="92"/>
      <c r="O368" s="9"/>
    </row>
    <row r="369" spans="1:15" ht="20.100000000000001" customHeight="1" thickBot="1">
      <c r="A369" s="7"/>
      <c r="B369" s="8" t="s">
        <v>410</v>
      </c>
      <c r="C369" s="89">
        <v>50</v>
      </c>
      <c r="D369" s="90"/>
      <c r="E369" s="91">
        <v>3.2</v>
      </c>
      <c r="F369" s="92"/>
      <c r="G369" s="91">
        <v>2.6</v>
      </c>
      <c r="H369" s="92"/>
      <c r="I369" s="91">
        <v>17.5</v>
      </c>
      <c r="J369" s="92"/>
      <c r="K369" s="91">
        <v>106</v>
      </c>
      <c r="L369" s="92"/>
      <c r="M369" s="91">
        <v>0.81</v>
      </c>
      <c r="N369" s="92"/>
      <c r="O369" s="9" t="s">
        <v>369</v>
      </c>
    </row>
    <row r="370" spans="1:15" ht="20.100000000000001" customHeight="1" thickBot="1">
      <c r="A370" s="10"/>
      <c r="B370" s="11"/>
      <c r="C370" s="81">
        <f>SUM(C368:C369)</f>
        <v>200</v>
      </c>
      <c r="D370" s="82"/>
      <c r="E370" s="83">
        <f>SUM(E368:F369)</f>
        <v>7.73</v>
      </c>
      <c r="F370" s="84"/>
      <c r="G370" s="83">
        <f>SUM(G368:H369)</f>
        <v>6.35</v>
      </c>
      <c r="H370" s="84"/>
      <c r="I370" s="83">
        <f>SUM(I368:J369)</f>
        <v>23.5</v>
      </c>
      <c r="J370" s="84"/>
      <c r="K370" s="83">
        <f>SUM(K368:L369)</f>
        <v>181</v>
      </c>
      <c r="L370" s="84"/>
      <c r="M370" s="83">
        <f>SUM(M368:N369)</f>
        <v>1.86</v>
      </c>
      <c r="N370" s="84"/>
      <c r="O370" s="12"/>
    </row>
    <row r="371" spans="1:15" ht="20.100000000000001" customHeight="1">
      <c r="A371" s="18"/>
      <c r="B371" s="8"/>
      <c r="C371" s="89"/>
      <c r="D371" s="90"/>
      <c r="E371" s="91"/>
      <c r="F371" s="92"/>
      <c r="G371" s="91"/>
      <c r="H371" s="92"/>
      <c r="I371" s="91"/>
      <c r="J371" s="92"/>
      <c r="K371" s="91"/>
      <c r="L371" s="92"/>
      <c r="M371" s="91"/>
      <c r="N371" s="92"/>
      <c r="O371" s="14"/>
    </row>
    <row r="372" spans="1:15" ht="20.100000000000001" customHeight="1">
      <c r="A372" s="18" t="s">
        <v>31</v>
      </c>
      <c r="B372" s="15" t="s">
        <v>176</v>
      </c>
      <c r="C372" s="89">
        <v>150</v>
      </c>
      <c r="D372" s="90"/>
      <c r="E372" s="91">
        <v>2.1</v>
      </c>
      <c r="F372" s="92"/>
      <c r="G372" s="91">
        <v>5.18</v>
      </c>
      <c r="H372" s="92"/>
      <c r="I372" s="91">
        <v>10.8</v>
      </c>
      <c r="J372" s="92"/>
      <c r="K372" s="91">
        <v>94.6</v>
      </c>
      <c r="L372" s="92"/>
      <c r="M372" s="91">
        <v>33</v>
      </c>
      <c r="N372" s="92"/>
      <c r="O372" s="9" t="s">
        <v>177</v>
      </c>
    </row>
    <row r="373" spans="1:15" ht="20.100000000000001" customHeight="1">
      <c r="A373" s="7"/>
      <c r="B373" s="8" t="s">
        <v>178</v>
      </c>
      <c r="C373" s="89">
        <v>40</v>
      </c>
      <c r="D373" s="90"/>
      <c r="E373" s="91">
        <v>5.08</v>
      </c>
      <c r="F373" s="92"/>
      <c r="G373" s="91">
        <v>4.5999999999999996</v>
      </c>
      <c r="H373" s="92"/>
      <c r="I373" s="91">
        <v>0.28000000000000003</v>
      </c>
      <c r="J373" s="92"/>
      <c r="K373" s="91">
        <v>63</v>
      </c>
      <c r="L373" s="92"/>
      <c r="M373" s="91">
        <v>0</v>
      </c>
      <c r="N373" s="92"/>
      <c r="O373" s="9" t="s">
        <v>96</v>
      </c>
    </row>
    <row r="374" spans="1:15" ht="20.100000000000001" customHeight="1">
      <c r="A374" s="7"/>
      <c r="B374" s="8" t="s">
        <v>58</v>
      </c>
      <c r="C374" s="89">
        <v>190</v>
      </c>
      <c r="D374" s="90"/>
      <c r="E374" s="91">
        <v>0.06</v>
      </c>
      <c r="F374" s="92"/>
      <c r="G374" s="91">
        <v>0.02</v>
      </c>
      <c r="H374" s="92"/>
      <c r="I374" s="91">
        <v>9.99</v>
      </c>
      <c r="J374" s="92"/>
      <c r="K374" s="91">
        <v>40</v>
      </c>
      <c r="L374" s="92"/>
      <c r="M374" s="91">
        <v>0.03</v>
      </c>
      <c r="N374" s="92"/>
      <c r="O374" s="9" t="s">
        <v>363</v>
      </c>
    </row>
    <row r="375" spans="1:15" ht="20.100000000000001" customHeight="1">
      <c r="A375" s="16"/>
      <c r="B375" s="24" t="s">
        <v>37</v>
      </c>
      <c r="C375" s="89">
        <v>40</v>
      </c>
      <c r="D375" s="90"/>
      <c r="E375" s="91">
        <v>3.04</v>
      </c>
      <c r="F375" s="92"/>
      <c r="G375" s="91">
        <v>0.32</v>
      </c>
      <c r="H375" s="92"/>
      <c r="I375" s="91">
        <v>19.68</v>
      </c>
      <c r="J375" s="92"/>
      <c r="K375" s="91">
        <v>89.4</v>
      </c>
      <c r="L375" s="92"/>
      <c r="M375" s="91">
        <v>0</v>
      </c>
      <c r="N375" s="92"/>
      <c r="O375" s="25"/>
    </row>
    <row r="376" spans="1:15" ht="20.100000000000001" customHeight="1" thickBot="1">
      <c r="A376" s="16"/>
      <c r="B376" s="8" t="s">
        <v>65</v>
      </c>
      <c r="C376" s="89">
        <v>100</v>
      </c>
      <c r="D376" s="90"/>
      <c r="E376" s="91">
        <v>7.0000000000000007E-2</v>
      </c>
      <c r="F376" s="92"/>
      <c r="G376" s="91">
        <v>0.18</v>
      </c>
      <c r="H376" s="92"/>
      <c r="I376" s="91">
        <v>16.2</v>
      </c>
      <c r="J376" s="92"/>
      <c r="K376" s="91">
        <v>70.2</v>
      </c>
      <c r="L376" s="92"/>
      <c r="M376" s="91">
        <v>18</v>
      </c>
      <c r="N376" s="92"/>
      <c r="O376" s="25"/>
    </row>
    <row r="377" spans="1:15" ht="20.100000000000001" customHeight="1" thickBot="1">
      <c r="A377" s="11"/>
      <c r="B377" s="11"/>
      <c r="C377" s="81">
        <f>SUM(C372:C376)</f>
        <v>520</v>
      </c>
      <c r="D377" s="82"/>
      <c r="E377" s="83">
        <f>SUM(E372:F376)</f>
        <v>10.35</v>
      </c>
      <c r="F377" s="84"/>
      <c r="G377" s="83">
        <f>SUM(G372:H376)</f>
        <v>10.299999999999999</v>
      </c>
      <c r="H377" s="84"/>
      <c r="I377" s="83">
        <f>SUM(I372:J376)</f>
        <v>56.95</v>
      </c>
      <c r="J377" s="84"/>
      <c r="K377" s="83">
        <f>SUM(K372:L376)</f>
        <v>357.2</v>
      </c>
      <c r="L377" s="84"/>
      <c r="M377" s="83">
        <f>SUM(M372:N376)</f>
        <v>51.03</v>
      </c>
      <c r="N377" s="84"/>
      <c r="O377" s="26"/>
    </row>
    <row r="378" spans="1:15" ht="42.75" customHeight="1">
      <c r="A378" s="27" t="s">
        <v>179</v>
      </c>
      <c r="B378" s="28"/>
      <c r="C378" s="77"/>
      <c r="D378" s="78"/>
      <c r="E378" s="79">
        <f>E357+E359+E366+E370+E377</f>
        <v>53.000000000000007</v>
      </c>
      <c r="F378" s="80"/>
      <c r="G378" s="79">
        <f>G357+G359+G366+G370+G377</f>
        <v>51.92</v>
      </c>
      <c r="H378" s="80"/>
      <c r="I378" s="79">
        <f>I357+I359+I366+I370+I377</f>
        <v>222.01999999999998</v>
      </c>
      <c r="J378" s="80"/>
      <c r="K378" s="79">
        <f>K357+K359+K366+K370+K377</f>
        <v>1504.6000000000001</v>
      </c>
      <c r="L378" s="80"/>
      <c r="M378" s="79">
        <f>M357+M359+M366+M370+M377</f>
        <v>113.05000000000001</v>
      </c>
      <c r="N378" s="80"/>
      <c r="O378" s="29"/>
    </row>
    <row r="379" spans="1:15" ht="18.95" customHeight="1">
      <c r="B379" s="38"/>
      <c r="C379" s="93"/>
      <c r="D379" s="93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39"/>
    </row>
    <row r="380" spans="1:15" ht="18.95" customHeight="1">
      <c r="B380" s="38"/>
      <c r="C380" s="35"/>
      <c r="D380" s="35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39"/>
    </row>
    <row r="381" spans="1:15" ht="18.95" customHeight="1">
      <c r="B381" s="38"/>
      <c r="C381" s="35"/>
      <c r="D381" s="35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39"/>
    </row>
    <row r="382" spans="1:15" ht="18.95" customHeight="1">
      <c r="B382" s="38"/>
      <c r="C382" s="35"/>
      <c r="D382" s="35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39"/>
    </row>
    <row r="383" spans="1:15" ht="18.95" customHeight="1">
      <c r="B383" s="38"/>
      <c r="C383" s="35"/>
      <c r="D383" s="35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39"/>
    </row>
    <row r="384" spans="1:15" ht="18.95" customHeight="1">
      <c r="B384" s="38"/>
      <c r="C384" s="35"/>
      <c r="D384" s="35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39"/>
    </row>
    <row r="385" spans="1:15" ht="18.95" customHeight="1">
      <c r="B385" s="38"/>
      <c r="C385" s="35"/>
      <c r="D385" s="35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39"/>
    </row>
    <row r="386" spans="1:15" ht="18.95" customHeight="1">
      <c r="B386" s="38"/>
      <c r="C386" s="35"/>
      <c r="D386" s="35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39"/>
    </row>
    <row r="387" spans="1:15" ht="18.95" customHeight="1">
      <c r="B387" s="38"/>
      <c r="C387" s="35"/>
      <c r="D387" s="35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39"/>
    </row>
    <row r="388" spans="1:15" ht="18.95" customHeight="1">
      <c r="A388" s="3"/>
      <c r="B388" s="2"/>
      <c r="C388" s="3"/>
      <c r="D388" s="3"/>
      <c r="E388" s="3" t="s">
        <v>180</v>
      </c>
      <c r="F388" s="3"/>
      <c r="G388" s="3"/>
      <c r="H388" s="3"/>
      <c r="I388" s="3"/>
      <c r="J388" s="3"/>
      <c r="K388" s="3"/>
      <c r="L388" s="3"/>
      <c r="M388" s="3"/>
      <c r="N388" s="3"/>
      <c r="O388" s="3"/>
    </row>
    <row r="389" spans="1:15" ht="18.95" customHeight="1">
      <c r="A389" s="114" t="s">
        <v>1</v>
      </c>
      <c r="B389" s="114" t="s">
        <v>2</v>
      </c>
      <c r="C389" s="117" t="s">
        <v>168</v>
      </c>
      <c r="D389" s="118"/>
      <c r="E389" s="123" t="s">
        <v>4</v>
      </c>
      <c r="F389" s="124"/>
      <c r="G389" s="124"/>
      <c r="H389" s="124"/>
      <c r="I389" s="124"/>
      <c r="J389" s="125"/>
      <c r="K389" s="117" t="s">
        <v>5</v>
      </c>
      <c r="L389" s="118"/>
      <c r="M389" s="117" t="s">
        <v>6</v>
      </c>
      <c r="N389" s="118"/>
      <c r="O389" s="74" t="s">
        <v>7</v>
      </c>
    </row>
    <row r="390" spans="1:15" ht="18.95" customHeight="1">
      <c r="A390" s="115"/>
      <c r="B390" s="115"/>
      <c r="C390" s="119"/>
      <c r="D390" s="120"/>
      <c r="E390" s="110" t="s">
        <v>8</v>
      </c>
      <c r="F390" s="111"/>
      <c r="G390" s="110" t="s">
        <v>9</v>
      </c>
      <c r="H390" s="111"/>
      <c r="I390" s="110" t="s">
        <v>10</v>
      </c>
      <c r="J390" s="111"/>
      <c r="K390" s="119"/>
      <c r="L390" s="120"/>
      <c r="M390" s="119"/>
      <c r="N390" s="120"/>
      <c r="O390" s="75"/>
    </row>
    <row r="391" spans="1:15" ht="18.95" customHeight="1">
      <c r="A391" s="116"/>
      <c r="B391" s="116"/>
      <c r="C391" s="121"/>
      <c r="D391" s="122"/>
      <c r="E391" s="112"/>
      <c r="F391" s="113"/>
      <c r="G391" s="112"/>
      <c r="H391" s="113"/>
      <c r="I391" s="112"/>
      <c r="J391" s="113"/>
      <c r="K391" s="121"/>
      <c r="L391" s="122"/>
      <c r="M391" s="121"/>
      <c r="N391" s="122"/>
      <c r="O391" s="76"/>
    </row>
    <row r="392" spans="1:15" ht="18.95" customHeight="1">
      <c r="A392" s="6" t="s">
        <v>181</v>
      </c>
      <c r="B392" s="6"/>
      <c r="C392" s="89"/>
      <c r="D392" s="90"/>
      <c r="E392" s="89"/>
      <c r="F392" s="90"/>
      <c r="G392" s="89"/>
      <c r="H392" s="90"/>
      <c r="I392" s="89"/>
      <c r="J392" s="90"/>
      <c r="K392" s="89"/>
      <c r="L392" s="90"/>
      <c r="M392" s="89"/>
      <c r="N392" s="90"/>
      <c r="O392" s="7"/>
    </row>
    <row r="393" spans="1:15" ht="18.95" customHeight="1">
      <c r="A393" s="6" t="s">
        <v>12</v>
      </c>
      <c r="B393" s="8" t="s">
        <v>359</v>
      </c>
      <c r="C393" s="89">
        <v>180</v>
      </c>
      <c r="D393" s="90"/>
      <c r="E393" s="91">
        <v>5.37</v>
      </c>
      <c r="F393" s="92"/>
      <c r="G393" s="91">
        <v>4.74</v>
      </c>
      <c r="H393" s="92"/>
      <c r="I393" s="91">
        <v>27.65</v>
      </c>
      <c r="J393" s="92"/>
      <c r="K393" s="91">
        <v>176</v>
      </c>
      <c r="L393" s="92"/>
      <c r="M393" s="91">
        <v>0.37</v>
      </c>
      <c r="N393" s="92"/>
      <c r="O393" s="9" t="s">
        <v>358</v>
      </c>
    </row>
    <row r="394" spans="1:15" ht="18.95" customHeight="1">
      <c r="A394" s="7"/>
      <c r="B394" s="8" t="s">
        <v>15</v>
      </c>
      <c r="C394" s="89">
        <v>150</v>
      </c>
      <c r="D394" s="90"/>
      <c r="E394" s="91">
        <v>2.2599999999999998</v>
      </c>
      <c r="F394" s="92"/>
      <c r="G394" s="91">
        <v>2.16</v>
      </c>
      <c r="H394" s="92"/>
      <c r="I394" s="91">
        <v>10</v>
      </c>
      <c r="J394" s="92"/>
      <c r="K394" s="91">
        <v>67</v>
      </c>
      <c r="L394" s="92"/>
      <c r="M394" s="91">
        <v>0.4</v>
      </c>
      <c r="N394" s="92"/>
      <c r="O394" s="9" t="s">
        <v>45</v>
      </c>
    </row>
    <row r="395" spans="1:15" ht="18.95" customHeight="1" thickBot="1">
      <c r="A395" s="7"/>
      <c r="B395" s="8" t="s">
        <v>183</v>
      </c>
      <c r="C395" s="108" t="s">
        <v>184</v>
      </c>
      <c r="D395" s="109"/>
      <c r="E395" s="91">
        <v>1.25</v>
      </c>
      <c r="F395" s="92"/>
      <c r="G395" s="91">
        <v>0.62</v>
      </c>
      <c r="H395" s="92"/>
      <c r="I395" s="91">
        <v>16.52</v>
      </c>
      <c r="J395" s="92"/>
      <c r="K395" s="91">
        <v>96.89</v>
      </c>
      <c r="L395" s="92"/>
      <c r="M395" s="91">
        <v>0</v>
      </c>
      <c r="N395" s="92"/>
      <c r="O395" s="9"/>
    </row>
    <row r="396" spans="1:15" ht="18.95" customHeight="1" thickBot="1">
      <c r="A396" s="10"/>
      <c r="B396" s="11"/>
      <c r="C396" s="81">
        <v>360</v>
      </c>
      <c r="D396" s="82"/>
      <c r="E396" s="83">
        <f>SUM(E393:F395)</f>
        <v>8.879999999999999</v>
      </c>
      <c r="F396" s="84"/>
      <c r="G396" s="83">
        <f>SUM(G393:H395)</f>
        <v>7.5200000000000005</v>
      </c>
      <c r="H396" s="84"/>
      <c r="I396" s="83">
        <f>SUM(I393:J395)</f>
        <v>54.17</v>
      </c>
      <c r="J396" s="84"/>
      <c r="K396" s="83">
        <f>SUM(K393:L395)</f>
        <v>339.89</v>
      </c>
      <c r="L396" s="84"/>
      <c r="M396" s="83">
        <f>SUM(M393:N395)</f>
        <v>0.77</v>
      </c>
      <c r="N396" s="84"/>
      <c r="O396" s="12"/>
    </row>
    <row r="397" spans="1:15" ht="18.95" customHeight="1">
      <c r="A397" s="7"/>
      <c r="B397" s="8"/>
      <c r="C397" s="106"/>
      <c r="D397" s="107"/>
      <c r="E397" s="106"/>
      <c r="F397" s="107"/>
      <c r="G397" s="106"/>
      <c r="H397" s="107"/>
      <c r="I397" s="106"/>
      <c r="J397" s="107"/>
      <c r="K397" s="106"/>
      <c r="L397" s="107"/>
      <c r="M397" s="106"/>
      <c r="N397" s="107"/>
      <c r="O397" s="9"/>
    </row>
    <row r="398" spans="1:15" ht="18.95" customHeight="1">
      <c r="A398" s="6" t="s">
        <v>18</v>
      </c>
      <c r="B398" s="8" t="s">
        <v>347</v>
      </c>
      <c r="C398" s="89">
        <v>100</v>
      </c>
      <c r="D398" s="90"/>
      <c r="E398" s="91">
        <v>0.64</v>
      </c>
      <c r="F398" s="92"/>
      <c r="G398" s="91">
        <v>0.64</v>
      </c>
      <c r="H398" s="92"/>
      <c r="I398" s="91">
        <v>15.68</v>
      </c>
      <c r="J398" s="92"/>
      <c r="K398" s="91">
        <v>72</v>
      </c>
      <c r="L398" s="92"/>
      <c r="M398" s="91">
        <v>3.2</v>
      </c>
      <c r="N398" s="92"/>
      <c r="O398" s="13"/>
    </row>
    <row r="399" spans="1:15" ht="18.95" customHeight="1">
      <c r="A399" s="41"/>
      <c r="B399" s="30"/>
      <c r="C399" s="89"/>
      <c r="D399" s="90"/>
      <c r="E399" s="91"/>
      <c r="F399" s="92"/>
      <c r="G399" s="91"/>
      <c r="H399" s="92"/>
      <c r="I399" s="91"/>
      <c r="J399" s="92"/>
      <c r="K399" s="91"/>
      <c r="L399" s="92"/>
      <c r="M399" s="91"/>
      <c r="N399" s="92"/>
      <c r="O399" s="9"/>
    </row>
    <row r="400" spans="1:15" ht="18.95" customHeight="1">
      <c r="A400" s="6" t="s">
        <v>19</v>
      </c>
      <c r="B400" s="30" t="s">
        <v>386</v>
      </c>
      <c r="C400" s="89">
        <v>45</v>
      </c>
      <c r="D400" s="90"/>
      <c r="E400" s="91">
        <v>1.36</v>
      </c>
      <c r="F400" s="92"/>
      <c r="G400" s="91">
        <v>3.33</v>
      </c>
      <c r="H400" s="92"/>
      <c r="I400" s="91">
        <v>3.75</v>
      </c>
      <c r="J400" s="92"/>
      <c r="K400" s="91">
        <v>51</v>
      </c>
      <c r="L400" s="92"/>
      <c r="M400" s="91">
        <v>2.81</v>
      </c>
      <c r="N400" s="92"/>
      <c r="O400" s="9" t="s">
        <v>385</v>
      </c>
    </row>
    <row r="401" spans="1:15" ht="18.95" customHeight="1">
      <c r="A401" s="7"/>
      <c r="B401" s="8" t="s">
        <v>404</v>
      </c>
      <c r="C401" s="89">
        <v>150</v>
      </c>
      <c r="D401" s="90"/>
      <c r="E401" s="91">
        <v>1.3</v>
      </c>
      <c r="F401" s="92"/>
      <c r="G401" s="91">
        <v>3.26</v>
      </c>
      <c r="H401" s="92"/>
      <c r="I401" s="91">
        <v>9.6</v>
      </c>
      <c r="J401" s="92"/>
      <c r="K401" s="91">
        <v>75</v>
      </c>
      <c r="L401" s="92"/>
      <c r="M401" s="91">
        <v>6.48</v>
      </c>
      <c r="N401" s="92"/>
      <c r="O401" s="9" t="s">
        <v>363</v>
      </c>
    </row>
    <row r="402" spans="1:15" ht="18.95" customHeight="1">
      <c r="A402" s="7"/>
      <c r="B402" s="8" t="s">
        <v>186</v>
      </c>
      <c r="C402" s="89">
        <v>100</v>
      </c>
      <c r="D402" s="90"/>
      <c r="E402" s="91">
        <v>3.54</v>
      </c>
      <c r="F402" s="92"/>
      <c r="G402" s="91">
        <v>2.52</v>
      </c>
      <c r="H402" s="92"/>
      <c r="I402" s="91">
        <v>21.6</v>
      </c>
      <c r="J402" s="92"/>
      <c r="K402" s="91">
        <v>125</v>
      </c>
      <c r="L402" s="92"/>
      <c r="M402" s="91">
        <v>0</v>
      </c>
      <c r="N402" s="92"/>
      <c r="O402" s="9" t="s">
        <v>373</v>
      </c>
    </row>
    <row r="403" spans="1:15" ht="18.95" customHeight="1">
      <c r="A403" s="7"/>
      <c r="B403" s="8" t="s">
        <v>187</v>
      </c>
      <c r="C403" s="89">
        <v>60</v>
      </c>
      <c r="D403" s="90"/>
      <c r="E403" s="91">
        <v>8.9</v>
      </c>
      <c r="F403" s="92"/>
      <c r="G403" s="91">
        <v>9.4</v>
      </c>
      <c r="H403" s="92"/>
      <c r="I403" s="91">
        <v>3.2</v>
      </c>
      <c r="J403" s="92"/>
      <c r="K403" s="91">
        <v>109</v>
      </c>
      <c r="L403" s="92"/>
      <c r="M403" s="91">
        <v>0.3</v>
      </c>
      <c r="N403" s="92"/>
      <c r="O403" s="9" t="s">
        <v>114</v>
      </c>
    </row>
    <row r="404" spans="1:15" ht="18.95" customHeight="1">
      <c r="A404" s="7"/>
      <c r="B404" s="8" t="s">
        <v>88</v>
      </c>
      <c r="C404" s="89">
        <v>150</v>
      </c>
      <c r="D404" s="90"/>
      <c r="E404" s="91">
        <v>0.27</v>
      </c>
      <c r="F404" s="92"/>
      <c r="G404" s="91">
        <v>0.02</v>
      </c>
      <c r="H404" s="92"/>
      <c r="I404" s="91">
        <v>12.7</v>
      </c>
      <c r="J404" s="92"/>
      <c r="K404" s="91">
        <v>53.76</v>
      </c>
      <c r="L404" s="92"/>
      <c r="M404" s="91">
        <v>37.619999999999997</v>
      </c>
      <c r="N404" s="92"/>
      <c r="O404" s="9" t="s">
        <v>156</v>
      </c>
    </row>
    <row r="405" spans="1:15" ht="18.95" customHeight="1" thickBot="1">
      <c r="A405" s="7"/>
      <c r="B405" s="7" t="s">
        <v>37</v>
      </c>
      <c r="C405" s="89">
        <v>40</v>
      </c>
      <c r="D405" s="90"/>
      <c r="E405" s="91">
        <v>2.64</v>
      </c>
      <c r="F405" s="92"/>
      <c r="G405" s="91">
        <v>0.48</v>
      </c>
      <c r="H405" s="92"/>
      <c r="I405" s="91">
        <v>13.36</v>
      </c>
      <c r="J405" s="92"/>
      <c r="K405" s="91">
        <v>69.5</v>
      </c>
      <c r="L405" s="92"/>
      <c r="M405" s="91">
        <v>0</v>
      </c>
      <c r="N405" s="92"/>
      <c r="O405" s="9"/>
    </row>
    <row r="406" spans="1:15" ht="18.95" customHeight="1" thickBot="1">
      <c r="A406" s="10"/>
      <c r="B406" s="11"/>
      <c r="C406" s="81">
        <f>SUM(C400:D405)</f>
        <v>545</v>
      </c>
      <c r="D406" s="82"/>
      <c r="E406" s="81">
        <f>SUM(E400:F405)</f>
        <v>18.010000000000002</v>
      </c>
      <c r="F406" s="82"/>
      <c r="G406" s="81">
        <f>SUM(G400:H405)</f>
        <v>19.009999999999998</v>
      </c>
      <c r="H406" s="82"/>
      <c r="I406" s="81">
        <f>SUM(I400:J405)</f>
        <v>64.210000000000008</v>
      </c>
      <c r="J406" s="82"/>
      <c r="K406" s="81">
        <f>SUM(K400:L405)</f>
        <v>483.26</v>
      </c>
      <c r="L406" s="82"/>
      <c r="M406" s="81">
        <f>SUM(M400:N405)</f>
        <v>47.21</v>
      </c>
      <c r="N406" s="82"/>
      <c r="O406" s="12"/>
    </row>
    <row r="407" spans="1:15" ht="18.95" customHeight="1">
      <c r="A407" s="18"/>
      <c r="B407" s="18"/>
      <c r="C407" s="102"/>
      <c r="D407" s="103"/>
      <c r="E407" s="102"/>
      <c r="F407" s="103"/>
      <c r="G407" s="102"/>
      <c r="H407" s="103"/>
      <c r="I407" s="102"/>
      <c r="J407" s="103"/>
      <c r="K407" s="102"/>
      <c r="L407" s="103"/>
      <c r="M407" s="102"/>
      <c r="N407" s="103"/>
      <c r="O407" s="14"/>
    </row>
    <row r="408" spans="1:15" ht="18.95" customHeight="1">
      <c r="A408" s="18" t="s">
        <v>28</v>
      </c>
      <c r="B408" s="8" t="s">
        <v>51</v>
      </c>
      <c r="C408" s="89">
        <v>150</v>
      </c>
      <c r="D408" s="90"/>
      <c r="E408" s="91">
        <v>2.2999999999999998</v>
      </c>
      <c r="F408" s="92"/>
      <c r="G408" s="89">
        <v>4.6500000000000004</v>
      </c>
      <c r="H408" s="90"/>
      <c r="I408" s="89">
        <v>3.18</v>
      </c>
      <c r="J408" s="90"/>
      <c r="K408" s="91">
        <v>65.8</v>
      </c>
      <c r="L408" s="92"/>
      <c r="M408" s="89">
        <v>0.23</v>
      </c>
      <c r="N408" s="90"/>
      <c r="O408" s="42"/>
    </row>
    <row r="409" spans="1:15" ht="18.95" customHeight="1" thickBot="1">
      <c r="A409" s="7"/>
      <c r="B409" s="8" t="s">
        <v>411</v>
      </c>
      <c r="C409" s="89">
        <v>50</v>
      </c>
      <c r="D409" s="90"/>
      <c r="E409" s="91">
        <v>5.0999999999999996</v>
      </c>
      <c r="F409" s="92"/>
      <c r="G409" s="89">
        <v>8.8000000000000007</v>
      </c>
      <c r="H409" s="90"/>
      <c r="I409" s="91">
        <v>26</v>
      </c>
      <c r="J409" s="92"/>
      <c r="K409" s="91">
        <v>145</v>
      </c>
      <c r="L409" s="92"/>
      <c r="M409" s="89">
        <v>0.04</v>
      </c>
      <c r="N409" s="90"/>
      <c r="O409" s="9" t="s">
        <v>148</v>
      </c>
    </row>
    <row r="410" spans="1:15" ht="18.95" customHeight="1" thickBot="1">
      <c r="A410" s="10"/>
      <c r="B410" s="11"/>
      <c r="C410" s="81">
        <f>SUM(C408:D409)</f>
        <v>200</v>
      </c>
      <c r="D410" s="82"/>
      <c r="E410" s="81">
        <f>SUM(E408:F409)</f>
        <v>7.3999999999999995</v>
      </c>
      <c r="F410" s="82"/>
      <c r="G410" s="81">
        <f>SUM(G408:H409)</f>
        <v>13.450000000000001</v>
      </c>
      <c r="H410" s="82"/>
      <c r="I410" s="81">
        <f>SUM(I408:J409)</f>
        <v>29.18</v>
      </c>
      <c r="J410" s="82"/>
      <c r="K410" s="83">
        <f>SUM(K408:L409)</f>
        <v>210.8</v>
      </c>
      <c r="L410" s="84"/>
      <c r="M410" s="81">
        <f>SUM(M408:N409)</f>
        <v>0.27</v>
      </c>
      <c r="N410" s="82"/>
      <c r="O410" s="12"/>
    </row>
    <row r="411" spans="1:15" ht="18.95" customHeight="1">
      <c r="A411" s="18"/>
      <c r="B411" s="18"/>
      <c r="C411" s="102"/>
      <c r="D411" s="103"/>
      <c r="E411" s="102"/>
      <c r="F411" s="103"/>
      <c r="G411" s="102"/>
      <c r="H411" s="103"/>
      <c r="I411" s="102"/>
      <c r="J411" s="103"/>
      <c r="K411" s="102"/>
      <c r="L411" s="103"/>
      <c r="M411" s="102"/>
      <c r="N411" s="103"/>
      <c r="O411" s="14"/>
    </row>
    <row r="412" spans="1:15" ht="20.100000000000001" customHeight="1">
      <c r="A412" s="18" t="s">
        <v>31</v>
      </c>
      <c r="B412" s="15" t="s">
        <v>76</v>
      </c>
      <c r="C412" s="89">
        <v>130</v>
      </c>
      <c r="D412" s="90"/>
      <c r="E412" s="91">
        <v>2.5</v>
      </c>
      <c r="F412" s="92"/>
      <c r="G412" s="91">
        <v>3.6</v>
      </c>
      <c r="H412" s="92"/>
      <c r="I412" s="91">
        <v>20.6</v>
      </c>
      <c r="J412" s="92"/>
      <c r="K412" s="91">
        <v>121</v>
      </c>
      <c r="L412" s="92"/>
      <c r="M412" s="91">
        <v>5.2</v>
      </c>
      <c r="N412" s="92"/>
      <c r="O412" s="9" t="s">
        <v>365</v>
      </c>
    </row>
    <row r="413" spans="1:15" ht="18.95" customHeight="1">
      <c r="A413" s="43"/>
      <c r="B413" s="8" t="s">
        <v>190</v>
      </c>
      <c r="C413" s="89">
        <v>60</v>
      </c>
      <c r="D413" s="90"/>
      <c r="E413" s="91">
        <v>5.81</v>
      </c>
      <c r="F413" s="92"/>
      <c r="G413" s="91">
        <v>3.13</v>
      </c>
      <c r="H413" s="92"/>
      <c r="I413" s="91">
        <v>2.4300000000000002</v>
      </c>
      <c r="J413" s="92"/>
      <c r="K413" s="91">
        <v>61.01</v>
      </c>
      <c r="L413" s="92"/>
      <c r="M413" s="91">
        <v>0.7</v>
      </c>
      <c r="N413" s="92"/>
      <c r="O413" s="9" t="s">
        <v>412</v>
      </c>
    </row>
    <row r="414" spans="1:15" ht="18.95" customHeight="1">
      <c r="A414" s="7"/>
      <c r="B414" s="8" t="s">
        <v>36</v>
      </c>
      <c r="C414" s="89">
        <v>180</v>
      </c>
      <c r="D414" s="90"/>
      <c r="E414" s="91">
        <v>0.03</v>
      </c>
      <c r="F414" s="92"/>
      <c r="G414" s="91">
        <v>0.01</v>
      </c>
      <c r="H414" s="92"/>
      <c r="I414" s="91">
        <v>8.18</v>
      </c>
      <c r="J414" s="92"/>
      <c r="K414" s="91">
        <v>32</v>
      </c>
      <c r="L414" s="92"/>
      <c r="M414" s="91">
        <v>0</v>
      </c>
      <c r="N414" s="92"/>
      <c r="O414" s="9" t="s">
        <v>266</v>
      </c>
    </row>
    <row r="415" spans="1:15" ht="18.95" customHeight="1" thickBot="1">
      <c r="A415" s="16"/>
      <c r="B415" s="24" t="s">
        <v>27</v>
      </c>
      <c r="C415" s="89">
        <v>40</v>
      </c>
      <c r="D415" s="90"/>
      <c r="E415" s="91">
        <v>3.04</v>
      </c>
      <c r="F415" s="92"/>
      <c r="G415" s="91">
        <v>0.32</v>
      </c>
      <c r="H415" s="92"/>
      <c r="I415" s="91">
        <v>19.68</v>
      </c>
      <c r="J415" s="92"/>
      <c r="K415" s="91">
        <v>89.4</v>
      </c>
      <c r="L415" s="92"/>
      <c r="M415" s="91">
        <v>0</v>
      </c>
      <c r="N415" s="92"/>
      <c r="O415" s="25"/>
    </row>
    <row r="416" spans="1:15" ht="18.95" customHeight="1" thickBot="1">
      <c r="A416" s="44"/>
      <c r="B416" s="11"/>
      <c r="C416" s="81">
        <f>SUM(C412:D415)</f>
        <v>410</v>
      </c>
      <c r="D416" s="82"/>
      <c r="E416" s="83">
        <f t="shared" ref="E416" si="43">SUM(E412:F415)</f>
        <v>11.379999999999999</v>
      </c>
      <c r="F416" s="84"/>
      <c r="G416" s="83">
        <f>SUM(G412:H415)</f>
        <v>7.0600000000000005</v>
      </c>
      <c r="H416" s="84"/>
      <c r="I416" s="83">
        <f>SUM(I412:J415)</f>
        <v>50.89</v>
      </c>
      <c r="J416" s="84"/>
      <c r="K416" s="83">
        <f>SUM(K412:L415)</f>
        <v>303.40999999999997</v>
      </c>
      <c r="L416" s="84"/>
      <c r="M416" s="83">
        <f>SUM(M412:N415)</f>
        <v>5.9</v>
      </c>
      <c r="N416" s="84"/>
      <c r="O416" s="26"/>
    </row>
    <row r="417" spans="1:15" ht="37.5" customHeight="1">
      <c r="A417" s="27" t="s">
        <v>193</v>
      </c>
      <c r="B417" s="45"/>
      <c r="C417" s="77"/>
      <c r="D417" s="78"/>
      <c r="E417" s="79">
        <f>E396+E398+E406+E410+E416</f>
        <v>46.31</v>
      </c>
      <c r="F417" s="78"/>
      <c r="G417" s="79">
        <f>G396+G398+G406+G410+G416</f>
        <v>47.68</v>
      </c>
      <c r="H417" s="78"/>
      <c r="I417" s="79">
        <f>I396+I398+I406+I410+I416</f>
        <v>214.13</v>
      </c>
      <c r="J417" s="78"/>
      <c r="K417" s="79">
        <f>K396+K398+K406+K410+K416</f>
        <v>1409.3600000000001</v>
      </c>
      <c r="L417" s="78"/>
      <c r="M417" s="79">
        <f>M396+M398+M406+M410+M416</f>
        <v>57.35</v>
      </c>
      <c r="N417" s="78"/>
      <c r="O417" s="29"/>
    </row>
    <row r="418" spans="1:15" ht="30.75" customHeight="1">
      <c r="A418" s="31"/>
      <c r="B418" s="46"/>
      <c r="C418" s="33"/>
      <c r="D418" s="33"/>
      <c r="E418" s="34"/>
      <c r="F418" s="33"/>
      <c r="G418" s="34"/>
      <c r="H418" s="33"/>
      <c r="I418" s="34"/>
      <c r="J418" s="33"/>
      <c r="K418" s="34"/>
      <c r="L418" s="33"/>
      <c r="M418" s="34"/>
      <c r="N418" s="33"/>
      <c r="O418" s="35"/>
    </row>
    <row r="419" spans="1:15" ht="30.75" customHeight="1">
      <c r="A419" s="31"/>
      <c r="B419" s="46"/>
      <c r="C419" s="33"/>
      <c r="D419" s="33"/>
      <c r="E419" s="34"/>
      <c r="F419" s="33"/>
      <c r="G419" s="34"/>
      <c r="H419" s="33"/>
      <c r="I419" s="34"/>
      <c r="J419" s="33"/>
      <c r="K419" s="34"/>
      <c r="L419" s="33"/>
      <c r="M419" s="34"/>
      <c r="N419" s="33"/>
      <c r="O419" s="35"/>
    </row>
    <row r="420" spans="1:15" ht="30.75" customHeight="1">
      <c r="A420" s="31"/>
      <c r="B420" s="46"/>
      <c r="C420" s="33"/>
      <c r="D420" s="33"/>
      <c r="E420" s="34"/>
      <c r="F420" s="33"/>
      <c r="G420" s="34"/>
      <c r="H420" s="33"/>
      <c r="I420" s="34"/>
      <c r="J420" s="33"/>
      <c r="K420" s="34"/>
      <c r="L420" s="33"/>
      <c r="M420" s="34"/>
      <c r="N420" s="33"/>
      <c r="O420" s="35"/>
    </row>
    <row r="421" spans="1:15" ht="30.75" customHeight="1">
      <c r="A421" s="31"/>
      <c r="B421" s="46"/>
      <c r="C421" s="33"/>
      <c r="D421" s="33"/>
      <c r="E421" s="34"/>
      <c r="F421" s="33"/>
      <c r="G421" s="34"/>
      <c r="H421" s="33"/>
      <c r="I421" s="34"/>
      <c r="J421" s="33"/>
      <c r="K421" s="34"/>
      <c r="L421" s="33"/>
      <c r="M421" s="34"/>
      <c r="N421" s="33"/>
      <c r="O421" s="35"/>
    </row>
    <row r="422" spans="1:15" ht="18.95" customHeight="1"/>
    <row r="423" spans="1:15" ht="18.95" customHeight="1"/>
    <row r="424" spans="1:15" ht="18.95" customHeight="1"/>
    <row r="425" spans="1:15" ht="18.95" customHeight="1">
      <c r="A425" s="3"/>
      <c r="B425" s="2"/>
      <c r="C425" s="3"/>
      <c r="D425" s="3"/>
      <c r="E425" s="3" t="s">
        <v>194</v>
      </c>
      <c r="F425" s="3"/>
      <c r="G425" s="3"/>
      <c r="H425" s="3"/>
      <c r="I425" s="3"/>
      <c r="J425" s="3"/>
      <c r="K425" s="3"/>
      <c r="L425" s="3"/>
      <c r="M425" s="3"/>
      <c r="N425" s="3"/>
      <c r="O425" s="3"/>
    </row>
    <row r="426" spans="1:15" ht="18.95" customHeight="1">
      <c r="A426" s="114" t="s">
        <v>1</v>
      </c>
      <c r="B426" s="114" t="s">
        <v>2</v>
      </c>
      <c r="C426" s="117" t="s">
        <v>168</v>
      </c>
      <c r="D426" s="118"/>
      <c r="E426" s="123" t="s">
        <v>4</v>
      </c>
      <c r="F426" s="124"/>
      <c r="G426" s="124"/>
      <c r="H426" s="124"/>
      <c r="I426" s="124"/>
      <c r="J426" s="125"/>
      <c r="K426" s="117" t="s">
        <v>5</v>
      </c>
      <c r="L426" s="118"/>
      <c r="M426" s="117" t="s">
        <v>6</v>
      </c>
      <c r="N426" s="118"/>
      <c r="O426" s="74" t="s">
        <v>7</v>
      </c>
    </row>
    <row r="427" spans="1:15" ht="18.95" customHeight="1">
      <c r="A427" s="115"/>
      <c r="B427" s="115"/>
      <c r="C427" s="119"/>
      <c r="D427" s="120"/>
      <c r="E427" s="110" t="s">
        <v>8</v>
      </c>
      <c r="F427" s="111"/>
      <c r="G427" s="110" t="s">
        <v>9</v>
      </c>
      <c r="H427" s="111"/>
      <c r="I427" s="110" t="s">
        <v>10</v>
      </c>
      <c r="J427" s="111"/>
      <c r="K427" s="119"/>
      <c r="L427" s="120"/>
      <c r="M427" s="119"/>
      <c r="N427" s="120"/>
      <c r="O427" s="75"/>
    </row>
    <row r="428" spans="1:15" ht="18.95" customHeight="1">
      <c r="A428" s="116"/>
      <c r="B428" s="116"/>
      <c r="C428" s="121"/>
      <c r="D428" s="122"/>
      <c r="E428" s="112"/>
      <c r="F428" s="113"/>
      <c r="G428" s="112"/>
      <c r="H428" s="113"/>
      <c r="I428" s="112"/>
      <c r="J428" s="113"/>
      <c r="K428" s="121"/>
      <c r="L428" s="122"/>
      <c r="M428" s="121"/>
      <c r="N428" s="122"/>
      <c r="O428" s="76"/>
    </row>
    <row r="429" spans="1:15" ht="18.95" customHeight="1">
      <c r="A429" s="6" t="s">
        <v>195</v>
      </c>
      <c r="B429" s="6"/>
      <c r="C429" s="89"/>
      <c r="D429" s="90"/>
      <c r="E429" s="89"/>
      <c r="F429" s="90"/>
      <c r="G429" s="89"/>
      <c r="H429" s="90"/>
      <c r="I429" s="89"/>
      <c r="J429" s="90"/>
      <c r="K429" s="89"/>
      <c r="L429" s="90"/>
      <c r="M429" s="89"/>
      <c r="N429" s="90"/>
      <c r="O429" s="7"/>
    </row>
    <row r="430" spans="1:15" ht="18.95" customHeight="1">
      <c r="A430" s="6" t="s">
        <v>12</v>
      </c>
      <c r="B430" s="8" t="s">
        <v>196</v>
      </c>
      <c r="C430" s="89">
        <v>150</v>
      </c>
      <c r="D430" s="90"/>
      <c r="E430" s="91">
        <v>4.46</v>
      </c>
      <c r="F430" s="92"/>
      <c r="G430" s="91">
        <v>4.5199999999999996</v>
      </c>
      <c r="H430" s="92"/>
      <c r="I430" s="91">
        <v>20.56</v>
      </c>
      <c r="J430" s="92"/>
      <c r="K430" s="91">
        <v>140</v>
      </c>
      <c r="L430" s="92"/>
      <c r="M430" s="91">
        <v>0.4</v>
      </c>
      <c r="N430" s="92"/>
      <c r="O430" s="9" t="s">
        <v>360</v>
      </c>
    </row>
    <row r="431" spans="1:15" ht="18.95" customHeight="1">
      <c r="A431" s="7"/>
      <c r="B431" s="8" t="s">
        <v>43</v>
      </c>
      <c r="C431" s="89">
        <v>180</v>
      </c>
      <c r="D431" s="90"/>
      <c r="E431" s="91">
        <v>3.48</v>
      </c>
      <c r="F431" s="92"/>
      <c r="G431" s="91">
        <v>3.13</v>
      </c>
      <c r="H431" s="92"/>
      <c r="I431" s="91">
        <v>20.61</v>
      </c>
      <c r="J431" s="92"/>
      <c r="K431" s="91">
        <v>121</v>
      </c>
      <c r="L431" s="92"/>
      <c r="M431" s="91">
        <v>0.47</v>
      </c>
      <c r="N431" s="92"/>
      <c r="O431" s="9" t="s">
        <v>64</v>
      </c>
    </row>
    <row r="432" spans="1:15" ht="18.95" customHeight="1" thickBot="1">
      <c r="A432" s="7"/>
      <c r="B432" s="8" t="s">
        <v>199</v>
      </c>
      <c r="C432" s="108" t="s">
        <v>200</v>
      </c>
      <c r="D432" s="109"/>
      <c r="E432" s="91">
        <v>1.58</v>
      </c>
      <c r="F432" s="92"/>
      <c r="G432" s="91">
        <v>4.2300000000000004</v>
      </c>
      <c r="H432" s="92"/>
      <c r="I432" s="91">
        <v>10.09</v>
      </c>
      <c r="J432" s="92"/>
      <c r="K432" s="91">
        <v>85.55</v>
      </c>
      <c r="L432" s="92"/>
      <c r="M432" s="91">
        <v>0</v>
      </c>
      <c r="N432" s="92"/>
      <c r="O432" s="9"/>
    </row>
    <row r="433" spans="1:15" ht="18.95" customHeight="1" thickBot="1">
      <c r="A433" s="10"/>
      <c r="B433" s="11"/>
      <c r="C433" s="81">
        <v>355</v>
      </c>
      <c r="D433" s="82"/>
      <c r="E433" s="83">
        <f>SUM(E430:F432)</f>
        <v>9.52</v>
      </c>
      <c r="F433" s="84"/>
      <c r="G433" s="83">
        <f>SUM(G430:H432)</f>
        <v>11.879999999999999</v>
      </c>
      <c r="H433" s="84"/>
      <c r="I433" s="83">
        <f>SUM(I430:J432)</f>
        <v>51.260000000000005</v>
      </c>
      <c r="J433" s="84"/>
      <c r="K433" s="83">
        <f>SUM(K430:L432)</f>
        <v>346.55</v>
      </c>
      <c r="L433" s="84"/>
      <c r="M433" s="83">
        <f>SUM(M430:N432)</f>
        <v>0.87</v>
      </c>
      <c r="N433" s="84"/>
      <c r="O433" s="12"/>
    </row>
    <row r="434" spans="1:15" ht="18.95" customHeight="1">
      <c r="A434" s="7"/>
      <c r="B434" s="8"/>
      <c r="C434" s="106"/>
      <c r="D434" s="107"/>
      <c r="E434" s="104"/>
      <c r="F434" s="105"/>
      <c r="G434" s="104"/>
      <c r="H434" s="105"/>
      <c r="I434" s="104"/>
      <c r="J434" s="105"/>
      <c r="K434" s="104"/>
      <c r="L434" s="105"/>
      <c r="M434" s="104"/>
      <c r="N434" s="105"/>
      <c r="O434" s="9"/>
    </row>
    <row r="435" spans="1:15" ht="18.95" customHeight="1">
      <c r="A435" s="6"/>
      <c r="B435" s="6"/>
      <c r="C435" s="89"/>
      <c r="D435" s="90"/>
      <c r="E435" s="91"/>
      <c r="F435" s="92"/>
      <c r="G435" s="91"/>
      <c r="H435" s="92"/>
      <c r="I435" s="91"/>
      <c r="J435" s="92"/>
      <c r="K435" s="91"/>
      <c r="L435" s="92"/>
      <c r="M435" s="91"/>
      <c r="N435" s="92"/>
      <c r="O435" s="9"/>
    </row>
    <row r="436" spans="1:15" ht="18.95" customHeight="1">
      <c r="A436" s="6" t="s">
        <v>18</v>
      </c>
      <c r="B436" s="8" t="s">
        <v>348</v>
      </c>
      <c r="C436" s="89">
        <v>200</v>
      </c>
      <c r="D436" s="90"/>
      <c r="E436" s="91">
        <v>0.64</v>
      </c>
      <c r="F436" s="92"/>
      <c r="G436" s="91">
        <v>0.64</v>
      </c>
      <c r="H436" s="92"/>
      <c r="I436" s="91">
        <v>15.68</v>
      </c>
      <c r="J436" s="92"/>
      <c r="K436" s="91">
        <v>72</v>
      </c>
      <c r="L436" s="92"/>
      <c r="M436" s="91">
        <v>3.2</v>
      </c>
      <c r="N436" s="92"/>
      <c r="O436" s="13"/>
    </row>
    <row r="437" spans="1:15" ht="18.95" customHeight="1">
      <c r="A437" s="41"/>
      <c r="B437" s="47"/>
      <c r="C437" s="89"/>
      <c r="D437" s="90"/>
      <c r="E437" s="91"/>
      <c r="F437" s="92"/>
      <c r="G437" s="91"/>
      <c r="H437" s="92"/>
      <c r="I437" s="91"/>
      <c r="J437" s="92"/>
      <c r="K437" s="91"/>
      <c r="L437" s="92"/>
      <c r="M437" s="91"/>
      <c r="N437" s="92"/>
      <c r="O437" s="14"/>
    </row>
    <row r="438" spans="1:15" ht="18.95" customHeight="1">
      <c r="A438" s="6" t="s">
        <v>19</v>
      </c>
      <c r="B438" s="30" t="s">
        <v>202</v>
      </c>
      <c r="C438" s="89">
        <v>45</v>
      </c>
      <c r="D438" s="90"/>
      <c r="E438" s="91">
        <v>0.4</v>
      </c>
      <c r="F438" s="92"/>
      <c r="G438" s="91">
        <v>2.46</v>
      </c>
      <c r="H438" s="92"/>
      <c r="I438" s="91">
        <v>1.5</v>
      </c>
      <c r="J438" s="92"/>
      <c r="K438" s="91">
        <v>30</v>
      </c>
      <c r="L438" s="92"/>
      <c r="M438" s="91">
        <v>6.7</v>
      </c>
      <c r="N438" s="92"/>
      <c r="O438" s="9" t="s">
        <v>17</v>
      </c>
    </row>
    <row r="439" spans="1:15" ht="18.95" customHeight="1">
      <c r="A439" s="7"/>
      <c r="B439" s="15" t="s">
        <v>405</v>
      </c>
      <c r="C439" s="89">
        <v>150</v>
      </c>
      <c r="D439" s="90"/>
      <c r="E439" s="91">
        <v>1.43</v>
      </c>
      <c r="F439" s="92"/>
      <c r="G439" s="91">
        <v>2.62</v>
      </c>
      <c r="H439" s="92"/>
      <c r="I439" s="91">
        <v>9.35</v>
      </c>
      <c r="J439" s="92"/>
      <c r="K439" s="91">
        <v>68</v>
      </c>
      <c r="L439" s="92"/>
      <c r="M439" s="91">
        <v>3.69</v>
      </c>
      <c r="N439" s="92"/>
      <c r="O439" s="9" t="s">
        <v>358</v>
      </c>
    </row>
    <row r="440" spans="1:15" ht="18.95" customHeight="1">
      <c r="A440" s="7"/>
      <c r="B440" s="8" t="s">
        <v>203</v>
      </c>
      <c r="C440" s="89">
        <v>100</v>
      </c>
      <c r="D440" s="90"/>
      <c r="E440" s="91">
        <v>2.6</v>
      </c>
      <c r="F440" s="92"/>
      <c r="G440" s="91">
        <v>2.6</v>
      </c>
      <c r="H440" s="92"/>
      <c r="I440" s="91">
        <v>13.1</v>
      </c>
      <c r="J440" s="92"/>
      <c r="K440" s="91">
        <v>79</v>
      </c>
      <c r="L440" s="92"/>
      <c r="M440" s="91">
        <v>4.5</v>
      </c>
      <c r="N440" s="92"/>
      <c r="O440" s="9" t="s">
        <v>413</v>
      </c>
    </row>
    <row r="441" spans="1:15" ht="18.95" customHeight="1">
      <c r="A441" s="7"/>
      <c r="B441" s="8" t="s">
        <v>205</v>
      </c>
      <c r="C441" s="89">
        <v>70</v>
      </c>
      <c r="D441" s="90"/>
      <c r="E441" s="91">
        <v>10</v>
      </c>
      <c r="F441" s="92"/>
      <c r="G441" s="91">
        <v>9.6999999999999993</v>
      </c>
      <c r="H441" s="92"/>
      <c r="I441" s="91">
        <v>4.5</v>
      </c>
      <c r="J441" s="92"/>
      <c r="K441" s="91">
        <v>146</v>
      </c>
      <c r="L441" s="92"/>
      <c r="M441" s="91">
        <v>0</v>
      </c>
      <c r="N441" s="92"/>
      <c r="O441" s="9" t="s">
        <v>414</v>
      </c>
    </row>
    <row r="442" spans="1:15" ht="18.95" customHeight="1">
      <c r="A442" s="7"/>
      <c r="B442" s="8" t="s">
        <v>207</v>
      </c>
      <c r="C442" s="89">
        <v>150</v>
      </c>
      <c r="D442" s="90"/>
      <c r="E442" s="91">
        <v>0.1</v>
      </c>
      <c r="F442" s="92"/>
      <c r="G442" s="91">
        <v>0.05</v>
      </c>
      <c r="H442" s="92"/>
      <c r="I442" s="91">
        <v>9.1</v>
      </c>
      <c r="J442" s="92"/>
      <c r="K442" s="91">
        <v>40.659999999999997</v>
      </c>
      <c r="L442" s="92"/>
      <c r="M442" s="91">
        <v>44.5</v>
      </c>
      <c r="N442" s="92"/>
      <c r="O442" s="9" t="s">
        <v>67</v>
      </c>
    </row>
    <row r="443" spans="1:15" ht="18.95" customHeight="1" thickBot="1">
      <c r="A443" s="7"/>
      <c r="B443" s="7" t="s">
        <v>27</v>
      </c>
      <c r="C443" s="89">
        <v>40</v>
      </c>
      <c r="D443" s="90"/>
      <c r="E443" s="91">
        <v>2.64</v>
      </c>
      <c r="F443" s="92"/>
      <c r="G443" s="91">
        <v>0.48</v>
      </c>
      <c r="H443" s="92"/>
      <c r="I443" s="91">
        <v>13.36</v>
      </c>
      <c r="J443" s="92"/>
      <c r="K443" s="91">
        <v>69.5</v>
      </c>
      <c r="L443" s="92"/>
      <c r="M443" s="91">
        <v>0</v>
      </c>
      <c r="N443" s="92"/>
      <c r="O443" s="9"/>
    </row>
    <row r="444" spans="1:15" ht="18.95" customHeight="1" thickBot="1">
      <c r="A444" s="10"/>
      <c r="B444" s="11"/>
      <c r="C444" s="81">
        <f>SUM(C438:C443)</f>
        <v>555</v>
      </c>
      <c r="D444" s="82"/>
      <c r="E444" s="83">
        <f>SUM(E438:F443)</f>
        <v>17.169999999999998</v>
      </c>
      <c r="F444" s="84"/>
      <c r="G444" s="83">
        <f>SUM(G438:H443)</f>
        <v>17.91</v>
      </c>
      <c r="H444" s="84"/>
      <c r="I444" s="83">
        <f>SUM(I438:J443)</f>
        <v>50.91</v>
      </c>
      <c r="J444" s="84"/>
      <c r="K444" s="83">
        <f>SUM(K438:L443)</f>
        <v>433.15999999999997</v>
      </c>
      <c r="L444" s="84"/>
      <c r="M444" s="83">
        <f>SUM(M438:N443)</f>
        <v>59.39</v>
      </c>
      <c r="N444" s="84"/>
      <c r="O444" s="12"/>
    </row>
    <row r="445" spans="1:15" ht="18.95" customHeight="1">
      <c r="A445" s="18"/>
      <c r="B445" s="18"/>
      <c r="C445" s="102"/>
      <c r="D445" s="103"/>
      <c r="E445" s="104"/>
      <c r="F445" s="105"/>
      <c r="G445" s="104"/>
      <c r="H445" s="105"/>
      <c r="I445" s="104"/>
      <c r="J445" s="105"/>
      <c r="K445" s="104"/>
      <c r="L445" s="105"/>
      <c r="M445" s="104"/>
      <c r="N445" s="105"/>
      <c r="O445" s="14"/>
    </row>
    <row r="446" spans="1:15" ht="18.95" customHeight="1">
      <c r="A446" s="18" t="s">
        <v>28</v>
      </c>
      <c r="B446" s="8" t="s">
        <v>72</v>
      </c>
      <c r="C446" s="89">
        <v>150</v>
      </c>
      <c r="D446" s="90"/>
      <c r="E446" s="91">
        <v>2.25</v>
      </c>
      <c r="F446" s="92"/>
      <c r="G446" s="91">
        <v>4.32</v>
      </c>
      <c r="H446" s="92"/>
      <c r="I446" s="91">
        <v>2.7</v>
      </c>
      <c r="J446" s="92"/>
      <c r="K446" s="91">
        <v>52.38</v>
      </c>
      <c r="L446" s="92"/>
      <c r="M446" s="91">
        <v>0</v>
      </c>
      <c r="N446" s="92"/>
      <c r="O446" s="9"/>
    </row>
    <row r="447" spans="1:15" ht="20.100000000000001" customHeight="1">
      <c r="A447" s="7"/>
      <c r="B447" s="8" t="s">
        <v>91</v>
      </c>
      <c r="C447" s="89">
        <v>85</v>
      </c>
      <c r="D447" s="90"/>
      <c r="E447" s="91">
        <v>0.9</v>
      </c>
      <c r="F447" s="92"/>
      <c r="G447" s="91">
        <v>0</v>
      </c>
      <c r="H447" s="92"/>
      <c r="I447" s="91">
        <v>8.48</v>
      </c>
      <c r="J447" s="92"/>
      <c r="K447" s="91">
        <v>41.6</v>
      </c>
      <c r="L447" s="92"/>
      <c r="M447" s="91">
        <v>15</v>
      </c>
      <c r="N447" s="92"/>
      <c r="O447" s="25"/>
    </row>
    <row r="448" spans="1:15" ht="18.95" customHeight="1" thickBot="1">
      <c r="A448" s="7"/>
      <c r="B448" s="8" t="s">
        <v>52</v>
      </c>
      <c r="C448" s="89">
        <v>25</v>
      </c>
      <c r="D448" s="90"/>
      <c r="E448" s="91">
        <v>0.8</v>
      </c>
      <c r="F448" s="92"/>
      <c r="G448" s="91">
        <v>0.7</v>
      </c>
      <c r="H448" s="92"/>
      <c r="I448" s="91">
        <v>20</v>
      </c>
      <c r="J448" s="92"/>
      <c r="K448" s="91">
        <v>86</v>
      </c>
      <c r="L448" s="92"/>
      <c r="M448" s="91">
        <v>0</v>
      </c>
      <c r="N448" s="92"/>
      <c r="O448" s="48"/>
    </row>
    <row r="449" spans="1:15" ht="18.95" customHeight="1" thickBot="1">
      <c r="A449" s="10"/>
      <c r="B449" s="11"/>
      <c r="C449" s="81">
        <f>SUM(C446:D448)</f>
        <v>260</v>
      </c>
      <c r="D449" s="82"/>
      <c r="E449" s="83">
        <f>SUM(E446:F448)</f>
        <v>3.95</v>
      </c>
      <c r="F449" s="84"/>
      <c r="G449" s="83">
        <f>SUM(G446:H448)</f>
        <v>5.0200000000000005</v>
      </c>
      <c r="H449" s="84"/>
      <c r="I449" s="83">
        <f>SUM(I446:J448)</f>
        <v>31.18</v>
      </c>
      <c r="J449" s="84"/>
      <c r="K449" s="83">
        <f>SUM(K446:L448)</f>
        <v>179.98000000000002</v>
      </c>
      <c r="L449" s="84"/>
      <c r="M449" s="83">
        <f>SUM(M446:N448)</f>
        <v>15</v>
      </c>
      <c r="N449" s="84"/>
      <c r="O449" s="12"/>
    </row>
    <row r="450" spans="1:15" ht="18.95" customHeight="1">
      <c r="B450" s="18"/>
      <c r="C450" s="102"/>
      <c r="D450" s="103"/>
      <c r="E450" s="104"/>
      <c r="F450" s="105"/>
      <c r="G450" s="104"/>
      <c r="H450" s="105"/>
      <c r="I450" s="104"/>
      <c r="J450" s="105"/>
      <c r="K450" s="104"/>
      <c r="L450" s="105"/>
      <c r="M450" s="104"/>
      <c r="N450" s="105"/>
      <c r="O450" s="14"/>
    </row>
    <row r="451" spans="1:15" ht="18.95" customHeight="1">
      <c r="A451" s="18" t="s">
        <v>31</v>
      </c>
      <c r="B451" s="8" t="s">
        <v>209</v>
      </c>
      <c r="C451" s="89">
        <v>120</v>
      </c>
      <c r="D451" s="90"/>
      <c r="E451" s="91">
        <v>17.47</v>
      </c>
      <c r="F451" s="92"/>
      <c r="G451" s="91">
        <v>12.63</v>
      </c>
      <c r="H451" s="92"/>
      <c r="I451" s="91">
        <v>25.02</v>
      </c>
      <c r="J451" s="92"/>
      <c r="K451" s="91">
        <v>185</v>
      </c>
      <c r="L451" s="92"/>
      <c r="M451" s="91">
        <v>0.2</v>
      </c>
      <c r="N451" s="92"/>
      <c r="O451" s="9" t="s">
        <v>415</v>
      </c>
    </row>
    <row r="452" spans="1:15" ht="18.95" customHeight="1">
      <c r="A452" s="7"/>
      <c r="B452" s="8" t="s">
        <v>388</v>
      </c>
      <c r="C452" s="89">
        <v>40</v>
      </c>
      <c r="D452" s="90"/>
      <c r="E452" s="91">
        <v>0.4</v>
      </c>
      <c r="F452" s="92"/>
      <c r="G452" s="91">
        <v>2.6</v>
      </c>
      <c r="H452" s="92"/>
      <c r="I452" s="91">
        <v>3.7</v>
      </c>
      <c r="J452" s="92"/>
      <c r="K452" s="91">
        <v>41</v>
      </c>
      <c r="L452" s="92"/>
      <c r="M452" s="91">
        <v>2.1</v>
      </c>
      <c r="N452" s="92"/>
      <c r="O452" s="9" t="s">
        <v>387</v>
      </c>
    </row>
    <row r="453" spans="1:15" ht="18.95" customHeight="1">
      <c r="A453" s="7"/>
      <c r="B453" s="8" t="s">
        <v>58</v>
      </c>
      <c r="C453" s="89">
        <v>200</v>
      </c>
      <c r="D453" s="90"/>
      <c r="E453" s="91">
        <v>0.04</v>
      </c>
      <c r="F453" s="92"/>
      <c r="G453" s="91">
        <v>0</v>
      </c>
      <c r="H453" s="92"/>
      <c r="I453" s="91">
        <v>9.1</v>
      </c>
      <c r="J453" s="92"/>
      <c r="K453" s="91">
        <v>35</v>
      </c>
      <c r="L453" s="92"/>
      <c r="M453" s="91">
        <v>0</v>
      </c>
      <c r="N453" s="92"/>
      <c r="O453" s="9" t="s">
        <v>363</v>
      </c>
    </row>
    <row r="454" spans="1:15" ht="18.95" customHeight="1" thickBot="1">
      <c r="A454" s="16"/>
      <c r="B454" s="24" t="s">
        <v>37</v>
      </c>
      <c r="C454" s="89">
        <v>40</v>
      </c>
      <c r="D454" s="90"/>
      <c r="E454" s="91">
        <v>3.04</v>
      </c>
      <c r="F454" s="92"/>
      <c r="G454" s="91">
        <v>0.32</v>
      </c>
      <c r="H454" s="92"/>
      <c r="I454" s="91">
        <v>19.68</v>
      </c>
      <c r="J454" s="92"/>
      <c r="K454" s="91">
        <v>89.4</v>
      </c>
      <c r="L454" s="92"/>
      <c r="M454" s="91">
        <v>0</v>
      </c>
      <c r="N454" s="92"/>
      <c r="O454" s="25"/>
    </row>
    <row r="455" spans="1:15" ht="19.5" customHeight="1" thickBot="1">
      <c r="A455" s="44"/>
      <c r="B455" s="11"/>
      <c r="C455" s="81">
        <f>SUM(C451:D454)</f>
        <v>400</v>
      </c>
      <c r="D455" s="82"/>
      <c r="E455" s="83">
        <f>SUM(E451:F454)</f>
        <v>20.949999999999996</v>
      </c>
      <c r="F455" s="84"/>
      <c r="G455" s="83">
        <f>SUM(G451:H454)</f>
        <v>15.55</v>
      </c>
      <c r="H455" s="84"/>
      <c r="I455" s="83">
        <f>SUM(I451:J454)</f>
        <v>57.5</v>
      </c>
      <c r="J455" s="84"/>
      <c r="K455" s="83">
        <f>SUM(K451:L454)</f>
        <v>350.4</v>
      </c>
      <c r="L455" s="84"/>
      <c r="M455" s="83">
        <f>SUM(M451:N454)</f>
        <v>2.3000000000000003</v>
      </c>
      <c r="N455" s="84"/>
      <c r="O455" s="26"/>
    </row>
    <row r="456" spans="1:15" ht="42" customHeight="1">
      <c r="A456" s="27" t="s">
        <v>212</v>
      </c>
      <c r="B456" s="45"/>
      <c r="C456" s="77"/>
      <c r="D456" s="78"/>
      <c r="E456" s="79">
        <f>E433+E436+E444+E449+E455</f>
        <v>52.22999999999999</v>
      </c>
      <c r="F456" s="80"/>
      <c r="G456" s="79">
        <f>G433+G436+G444+G449+G455</f>
        <v>51</v>
      </c>
      <c r="H456" s="80"/>
      <c r="I456" s="79">
        <f>I433+I436+I444+I449+I455</f>
        <v>206.53</v>
      </c>
      <c r="J456" s="80"/>
      <c r="K456" s="79">
        <f>K433+K436+K444+K449+K455</f>
        <v>1382.0900000000001</v>
      </c>
      <c r="L456" s="80"/>
      <c r="M456" s="79">
        <f>M433+M436+M444+M449+M455</f>
        <v>80.760000000000005</v>
      </c>
      <c r="N456" s="80"/>
      <c r="O456" s="49"/>
    </row>
    <row r="457" spans="1:15" ht="18.75" customHeight="1"/>
    <row r="458" spans="1:15" ht="18.75" customHeight="1"/>
    <row r="459" spans="1:15" ht="18.75" customHeight="1"/>
    <row r="460" spans="1:15" ht="18.75" customHeight="1"/>
    <row r="461" spans="1:15" ht="18.75" customHeight="1"/>
    <row r="462" spans="1:15" ht="18.75" customHeight="1"/>
    <row r="463" spans="1:15" ht="18.75" customHeight="1"/>
    <row r="464" spans="1:15" ht="18.95" customHeight="1">
      <c r="A464" s="3"/>
      <c r="B464" s="2"/>
      <c r="C464" s="3"/>
      <c r="D464" s="3"/>
      <c r="E464" s="3" t="s">
        <v>213</v>
      </c>
      <c r="F464" s="3"/>
      <c r="G464" s="3"/>
      <c r="H464" s="3"/>
      <c r="I464" s="3"/>
      <c r="J464" s="3"/>
      <c r="K464" s="3"/>
      <c r="L464" s="3"/>
      <c r="M464" s="3"/>
      <c r="N464" s="3"/>
      <c r="O464" s="3"/>
    </row>
    <row r="465" spans="1:15" ht="18.95" customHeight="1">
      <c r="A465" s="114" t="s">
        <v>1</v>
      </c>
      <c r="B465" s="114" t="s">
        <v>2</v>
      </c>
      <c r="C465" s="117" t="s">
        <v>168</v>
      </c>
      <c r="D465" s="118"/>
      <c r="E465" s="123" t="s">
        <v>4</v>
      </c>
      <c r="F465" s="124"/>
      <c r="G465" s="124"/>
      <c r="H465" s="124"/>
      <c r="I465" s="124"/>
      <c r="J465" s="125"/>
      <c r="K465" s="117" t="s">
        <v>5</v>
      </c>
      <c r="L465" s="118"/>
      <c r="M465" s="117" t="s">
        <v>6</v>
      </c>
      <c r="N465" s="118"/>
      <c r="O465" s="74" t="s">
        <v>7</v>
      </c>
    </row>
    <row r="466" spans="1:15" ht="18.95" customHeight="1">
      <c r="A466" s="115"/>
      <c r="B466" s="115"/>
      <c r="C466" s="119"/>
      <c r="D466" s="120"/>
      <c r="E466" s="110" t="s">
        <v>8</v>
      </c>
      <c r="F466" s="111"/>
      <c r="G466" s="110" t="s">
        <v>9</v>
      </c>
      <c r="H466" s="111"/>
      <c r="I466" s="110" t="s">
        <v>10</v>
      </c>
      <c r="J466" s="111"/>
      <c r="K466" s="119"/>
      <c r="L466" s="120"/>
      <c r="M466" s="119"/>
      <c r="N466" s="120"/>
      <c r="O466" s="75"/>
    </row>
    <row r="467" spans="1:15" ht="18.95" customHeight="1">
      <c r="A467" s="116"/>
      <c r="B467" s="116"/>
      <c r="C467" s="121"/>
      <c r="D467" s="122"/>
      <c r="E467" s="112"/>
      <c r="F467" s="113"/>
      <c r="G467" s="112"/>
      <c r="H467" s="113"/>
      <c r="I467" s="112"/>
      <c r="J467" s="113"/>
      <c r="K467" s="121"/>
      <c r="L467" s="122"/>
      <c r="M467" s="121"/>
      <c r="N467" s="122"/>
      <c r="O467" s="76"/>
    </row>
    <row r="468" spans="1:15" ht="18.95" customHeight="1">
      <c r="A468" s="6" t="s">
        <v>214</v>
      </c>
      <c r="B468" s="6"/>
      <c r="C468" s="89"/>
      <c r="D468" s="90"/>
      <c r="E468" s="89"/>
      <c r="F468" s="90"/>
      <c r="G468" s="89"/>
      <c r="H468" s="90"/>
      <c r="I468" s="89"/>
      <c r="J468" s="90"/>
      <c r="K468" s="89"/>
      <c r="L468" s="90"/>
      <c r="M468" s="89"/>
      <c r="N468" s="90"/>
      <c r="O468" s="7"/>
    </row>
    <row r="469" spans="1:15" ht="18.95" customHeight="1">
      <c r="A469" s="6" t="s">
        <v>12</v>
      </c>
      <c r="B469" s="50" t="s">
        <v>361</v>
      </c>
      <c r="C469" s="89">
        <v>180</v>
      </c>
      <c r="D469" s="90"/>
      <c r="E469" s="91">
        <v>4.49</v>
      </c>
      <c r="F469" s="92"/>
      <c r="G469" s="91">
        <v>5.29</v>
      </c>
      <c r="H469" s="92"/>
      <c r="I469" s="91">
        <v>23.07</v>
      </c>
      <c r="J469" s="92"/>
      <c r="K469" s="91">
        <v>158</v>
      </c>
      <c r="L469" s="92"/>
      <c r="M469" s="91">
        <v>0.48</v>
      </c>
      <c r="N469" s="92"/>
      <c r="O469" s="9" t="s">
        <v>17</v>
      </c>
    </row>
    <row r="470" spans="1:15" ht="18.95" customHeight="1">
      <c r="A470" s="7"/>
      <c r="B470" s="30" t="s">
        <v>15</v>
      </c>
      <c r="C470" s="89">
        <v>150</v>
      </c>
      <c r="D470" s="90"/>
      <c r="E470" s="91">
        <v>2.2599999999999998</v>
      </c>
      <c r="F470" s="92"/>
      <c r="G470" s="91">
        <v>2.16</v>
      </c>
      <c r="H470" s="92"/>
      <c r="I470" s="91">
        <v>10</v>
      </c>
      <c r="J470" s="92"/>
      <c r="K470" s="91">
        <v>67</v>
      </c>
      <c r="L470" s="92"/>
      <c r="M470" s="91">
        <v>0.4</v>
      </c>
      <c r="N470" s="92"/>
      <c r="O470" s="9" t="s">
        <v>45</v>
      </c>
    </row>
    <row r="471" spans="1:15" ht="18.95" customHeight="1" thickBot="1">
      <c r="A471" s="7"/>
      <c r="B471" s="30" t="s">
        <v>215</v>
      </c>
      <c r="C471" s="108" t="s">
        <v>216</v>
      </c>
      <c r="D471" s="109"/>
      <c r="E471" s="91">
        <v>3.7</v>
      </c>
      <c r="F471" s="92"/>
      <c r="G471" s="91">
        <v>2.9</v>
      </c>
      <c r="H471" s="92"/>
      <c r="I471" s="91">
        <v>14</v>
      </c>
      <c r="J471" s="92"/>
      <c r="K471" s="91">
        <v>104</v>
      </c>
      <c r="L471" s="92"/>
      <c r="M471" s="91">
        <v>7.0000000000000007E-2</v>
      </c>
      <c r="N471" s="92"/>
      <c r="O471" s="9"/>
    </row>
    <row r="472" spans="1:15" ht="18.95" customHeight="1" thickBot="1">
      <c r="A472" s="10"/>
      <c r="B472" s="11"/>
      <c r="C472" s="81">
        <v>370</v>
      </c>
      <c r="D472" s="82"/>
      <c r="E472" s="83">
        <f>SUM(E469:F471)</f>
        <v>10.45</v>
      </c>
      <c r="F472" s="84"/>
      <c r="G472" s="83">
        <f>SUM(G469:H471)</f>
        <v>10.35</v>
      </c>
      <c r="H472" s="84"/>
      <c r="I472" s="83">
        <f>SUM(I469:J471)</f>
        <v>47.07</v>
      </c>
      <c r="J472" s="84"/>
      <c r="K472" s="83">
        <f>SUM(K469:L471)</f>
        <v>329</v>
      </c>
      <c r="L472" s="84"/>
      <c r="M472" s="83">
        <f>SUM(M469:N471)</f>
        <v>0.95</v>
      </c>
      <c r="N472" s="84"/>
      <c r="O472" s="12"/>
    </row>
    <row r="473" spans="1:15" ht="18.95" customHeight="1">
      <c r="A473" s="7"/>
      <c r="B473" s="8"/>
      <c r="C473" s="106"/>
      <c r="D473" s="107"/>
      <c r="E473" s="104"/>
      <c r="F473" s="105"/>
      <c r="G473" s="104"/>
      <c r="H473" s="105"/>
      <c r="I473" s="104"/>
      <c r="J473" s="105"/>
      <c r="K473" s="104"/>
      <c r="L473" s="105"/>
      <c r="M473" s="104"/>
      <c r="N473" s="105"/>
      <c r="O473" s="9"/>
    </row>
    <row r="474" spans="1:15" ht="18.95" customHeight="1">
      <c r="A474" s="6" t="s">
        <v>18</v>
      </c>
      <c r="B474" s="8" t="s">
        <v>346</v>
      </c>
      <c r="C474" s="89">
        <v>100</v>
      </c>
      <c r="D474" s="90"/>
      <c r="E474" s="91">
        <v>0.64</v>
      </c>
      <c r="F474" s="92"/>
      <c r="G474" s="91">
        <v>0.64</v>
      </c>
      <c r="H474" s="92"/>
      <c r="I474" s="91">
        <v>15.68</v>
      </c>
      <c r="J474" s="92"/>
      <c r="K474" s="91">
        <v>72</v>
      </c>
      <c r="L474" s="92"/>
      <c r="M474" s="91">
        <v>3.2</v>
      </c>
      <c r="N474" s="92"/>
      <c r="O474" s="13"/>
    </row>
    <row r="475" spans="1:15" ht="18.95" customHeight="1">
      <c r="A475" s="41"/>
      <c r="B475" s="47"/>
      <c r="C475" s="89"/>
      <c r="D475" s="90"/>
      <c r="E475" s="91"/>
      <c r="F475" s="92"/>
      <c r="G475" s="91"/>
      <c r="H475" s="92"/>
      <c r="I475" s="91"/>
      <c r="J475" s="92"/>
      <c r="K475" s="91"/>
      <c r="L475" s="92"/>
      <c r="M475" s="91"/>
      <c r="N475" s="92"/>
      <c r="O475" s="14"/>
    </row>
    <row r="476" spans="1:15" ht="18.95" customHeight="1">
      <c r="A476" s="6" t="s">
        <v>19</v>
      </c>
      <c r="B476" s="50" t="s">
        <v>46</v>
      </c>
      <c r="C476" s="89">
        <v>40</v>
      </c>
      <c r="D476" s="90"/>
      <c r="E476" s="91">
        <v>0.28999999999999998</v>
      </c>
      <c r="F476" s="92"/>
      <c r="G476" s="91">
        <v>3.95</v>
      </c>
      <c r="H476" s="92"/>
      <c r="I476" s="91">
        <v>0.91</v>
      </c>
      <c r="J476" s="92"/>
      <c r="K476" s="91">
        <v>40</v>
      </c>
      <c r="L476" s="92"/>
      <c r="M476" s="91">
        <v>3.65</v>
      </c>
      <c r="N476" s="92"/>
      <c r="O476" s="9" t="s">
        <v>365</v>
      </c>
    </row>
    <row r="477" spans="1:15" ht="18.95" customHeight="1">
      <c r="A477" s="7"/>
      <c r="B477" s="8" t="s">
        <v>416</v>
      </c>
      <c r="C477" s="89">
        <v>150</v>
      </c>
      <c r="D477" s="90"/>
      <c r="E477" s="91">
        <v>7.24</v>
      </c>
      <c r="F477" s="92"/>
      <c r="G477" s="91">
        <v>4.0999999999999996</v>
      </c>
      <c r="H477" s="92"/>
      <c r="I477" s="91">
        <v>12.9</v>
      </c>
      <c r="J477" s="92"/>
      <c r="K477" s="91">
        <v>119</v>
      </c>
      <c r="L477" s="92"/>
      <c r="M477" s="91">
        <v>6.95</v>
      </c>
      <c r="N477" s="92"/>
      <c r="O477" s="9" t="s">
        <v>369</v>
      </c>
    </row>
    <row r="478" spans="1:15" ht="18.95" customHeight="1">
      <c r="A478" s="23"/>
      <c r="B478" s="8" t="s">
        <v>219</v>
      </c>
      <c r="C478" s="89">
        <v>150</v>
      </c>
      <c r="D478" s="90"/>
      <c r="E478" s="91">
        <v>13.9</v>
      </c>
      <c r="F478" s="92"/>
      <c r="G478" s="91">
        <v>10.5</v>
      </c>
      <c r="H478" s="92"/>
      <c r="I478" s="91">
        <v>29.3</v>
      </c>
      <c r="J478" s="92"/>
      <c r="K478" s="91">
        <v>225</v>
      </c>
      <c r="L478" s="92"/>
      <c r="M478" s="91">
        <v>2.65</v>
      </c>
      <c r="N478" s="92"/>
      <c r="O478" s="9" t="s">
        <v>417</v>
      </c>
    </row>
    <row r="479" spans="1:15" ht="18.95" customHeight="1">
      <c r="A479" s="7"/>
      <c r="B479" s="8" t="s">
        <v>378</v>
      </c>
      <c r="C479" s="89">
        <v>150</v>
      </c>
      <c r="D479" s="90"/>
      <c r="E479" s="91">
        <v>0.15</v>
      </c>
      <c r="F479" s="92"/>
      <c r="G479" s="91">
        <v>0</v>
      </c>
      <c r="H479" s="92"/>
      <c r="I479" s="91">
        <v>9.1999999999999993</v>
      </c>
      <c r="J479" s="92"/>
      <c r="K479" s="91">
        <v>35</v>
      </c>
      <c r="L479" s="92"/>
      <c r="M479" s="91">
        <v>25.04</v>
      </c>
      <c r="N479" s="92"/>
      <c r="O479" s="9" t="s">
        <v>372</v>
      </c>
    </row>
    <row r="480" spans="1:15" ht="18.95" customHeight="1" thickBot="1">
      <c r="A480" s="7"/>
      <c r="B480" s="7" t="s">
        <v>27</v>
      </c>
      <c r="C480" s="89">
        <v>40</v>
      </c>
      <c r="D480" s="90"/>
      <c r="E480" s="91">
        <v>2.64</v>
      </c>
      <c r="F480" s="92"/>
      <c r="G480" s="91">
        <v>0.48</v>
      </c>
      <c r="H480" s="92"/>
      <c r="I480" s="91">
        <v>13.36</v>
      </c>
      <c r="J480" s="92"/>
      <c r="K480" s="91">
        <v>69.5</v>
      </c>
      <c r="L480" s="92"/>
      <c r="M480" s="91">
        <v>0</v>
      </c>
      <c r="N480" s="92"/>
      <c r="O480" s="9"/>
    </row>
    <row r="481" spans="1:15" ht="18.95" customHeight="1" thickBot="1">
      <c r="A481" s="10"/>
      <c r="B481" s="11"/>
      <c r="C481" s="81">
        <f>SUM(C476:D480)</f>
        <v>530</v>
      </c>
      <c r="D481" s="82"/>
      <c r="E481" s="81">
        <f>SUM(E476:F480)</f>
        <v>24.22</v>
      </c>
      <c r="F481" s="82"/>
      <c r="G481" s="81">
        <f>SUM(G476:H480)</f>
        <v>19.03</v>
      </c>
      <c r="H481" s="82"/>
      <c r="I481" s="81">
        <f>SUM(I476:J480)</f>
        <v>65.67</v>
      </c>
      <c r="J481" s="82"/>
      <c r="K481" s="81">
        <f>SUM(K476:L480)</f>
        <v>488.5</v>
      </c>
      <c r="L481" s="82"/>
      <c r="M481" s="81">
        <f>SUM(M476:N480)</f>
        <v>38.29</v>
      </c>
      <c r="N481" s="82"/>
      <c r="O481" s="12"/>
    </row>
    <row r="482" spans="1:15" ht="18.95" customHeight="1">
      <c r="A482" s="18"/>
      <c r="B482" s="18"/>
      <c r="C482" s="102"/>
      <c r="D482" s="103"/>
      <c r="E482" s="104"/>
      <c r="F482" s="105"/>
      <c r="G482" s="104"/>
      <c r="H482" s="105"/>
      <c r="I482" s="104"/>
      <c r="J482" s="105"/>
      <c r="K482" s="104"/>
      <c r="L482" s="105"/>
      <c r="M482" s="104"/>
      <c r="N482" s="105"/>
      <c r="O482" s="14"/>
    </row>
    <row r="483" spans="1:15" ht="18.95" customHeight="1">
      <c r="A483" s="18" t="s">
        <v>28</v>
      </c>
      <c r="B483" s="8" t="s">
        <v>29</v>
      </c>
      <c r="C483" s="89">
        <v>150</v>
      </c>
      <c r="D483" s="90"/>
      <c r="E483" s="91">
        <v>4.3</v>
      </c>
      <c r="F483" s="92"/>
      <c r="G483" s="91">
        <v>4.96</v>
      </c>
      <c r="H483" s="92"/>
      <c r="I483" s="91">
        <v>6.36</v>
      </c>
      <c r="J483" s="92"/>
      <c r="K483" s="91">
        <v>86.8</v>
      </c>
      <c r="L483" s="92"/>
      <c r="M483" s="91">
        <v>1.0900000000000001</v>
      </c>
      <c r="N483" s="92"/>
      <c r="O483" s="9"/>
    </row>
    <row r="484" spans="1:15" ht="18.95" customHeight="1" thickBot="1">
      <c r="A484" s="7"/>
      <c r="B484" s="8" t="s">
        <v>221</v>
      </c>
      <c r="C484" s="89">
        <v>60</v>
      </c>
      <c r="D484" s="90"/>
      <c r="E484" s="91">
        <v>3.26</v>
      </c>
      <c r="F484" s="92"/>
      <c r="G484" s="91">
        <v>3.9</v>
      </c>
      <c r="H484" s="92"/>
      <c r="I484" s="91">
        <v>19.8</v>
      </c>
      <c r="J484" s="92"/>
      <c r="K484" s="91">
        <v>127.5</v>
      </c>
      <c r="L484" s="92"/>
      <c r="M484" s="91">
        <v>0.46</v>
      </c>
      <c r="N484" s="92"/>
      <c r="O484" s="9" t="s">
        <v>358</v>
      </c>
    </row>
    <row r="485" spans="1:15" ht="18.95" customHeight="1" thickBot="1">
      <c r="A485" s="10"/>
      <c r="B485" s="11"/>
      <c r="C485" s="81">
        <f>SUM(C483:C484)</f>
        <v>210</v>
      </c>
      <c r="D485" s="82"/>
      <c r="E485" s="83">
        <f>SUM(E483:F484)</f>
        <v>7.56</v>
      </c>
      <c r="F485" s="84"/>
      <c r="G485" s="83">
        <f>SUM(G483:H484)</f>
        <v>8.86</v>
      </c>
      <c r="H485" s="84"/>
      <c r="I485" s="83">
        <f>SUM(I483:J484)</f>
        <v>26.16</v>
      </c>
      <c r="J485" s="84"/>
      <c r="K485" s="83">
        <f>SUM(K483:L484)</f>
        <v>214.3</v>
      </c>
      <c r="L485" s="84"/>
      <c r="M485" s="83">
        <f>SUM(M483:N484)</f>
        <v>1.55</v>
      </c>
      <c r="N485" s="84"/>
      <c r="O485" s="51"/>
    </row>
    <row r="486" spans="1:15" ht="18.95" customHeight="1">
      <c r="A486" s="18"/>
      <c r="B486" s="18"/>
      <c r="C486" s="102"/>
      <c r="D486" s="103"/>
      <c r="E486" s="104"/>
      <c r="F486" s="105"/>
      <c r="G486" s="104"/>
      <c r="H486" s="105"/>
      <c r="I486" s="104"/>
      <c r="J486" s="105"/>
      <c r="K486" s="104"/>
      <c r="L486" s="105"/>
      <c r="M486" s="104"/>
      <c r="N486" s="105"/>
      <c r="O486" s="14"/>
    </row>
    <row r="487" spans="1:15" ht="18.95" customHeight="1">
      <c r="A487" s="18" t="s">
        <v>31</v>
      </c>
      <c r="B487" s="15" t="s">
        <v>94</v>
      </c>
      <c r="C487" s="89">
        <v>120</v>
      </c>
      <c r="D487" s="90"/>
      <c r="E487" s="91">
        <v>16.8</v>
      </c>
      <c r="F487" s="92"/>
      <c r="G487" s="91">
        <v>15.2</v>
      </c>
      <c r="H487" s="92"/>
      <c r="I487" s="91">
        <v>13.1</v>
      </c>
      <c r="J487" s="92"/>
      <c r="K487" s="91">
        <v>201</v>
      </c>
      <c r="L487" s="92"/>
      <c r="M487" s="91">
        <v>7.9</v>
      </c>
      <c r="N487" s="92"/>
      <c r="O487" s="9" t="s">
        <v>85</v>
      </c>
    </row>
    <row r="488" spans="1:15" ht="18.95" customHeight="1">
      <c r="A488" s="7"/>
      <c r="B488" s="8" t="s">
        <v>36</v>
      </c>
      <c r="C488" s="89">
        <v>150</v>
      </c>
      <c r="D488" s="90"/>
      <c r="E488" s="91">
        <v>0.01</v>
      </c>
      <c r="F488" s="92"/>
      <c r="G488" s="91">
        <v>0</v>
      </c>
      <c r="H488" s="92"/>
      <c r="I488" s="91">
        <v>9.3000000000000007</v>
      </c>
      <c r="J488" s="92"/>
      <c r="K488" s="91">
        <v>36</v>
      </c>
      <c r="L488" s="92"/>
      <c r="M488" s="91">
        <v>0.8</v>
      </c>
      <c r="N488" s="92"/>
      <c r="O488" s="9" t="s">
        <v>266</v>
      </c>
    </row>
    <row r="489" spans="1:15" ht="18.95" customHeight="1">
      <c r="A489" s="7"/>
      <c r="B489" s="24" t="s">
        <v>37</v>
      </c>
      <c r="C489" s="89">
        <v>40</v>
      </c>
      <c r="D489" s="90"/>
      <c r="E489" s="91">
        <v>3.04</v>
      </c>
      <c r="F489" s="92"/>
      <c r="G489" s="91">
        <v>0.32</v>
      </c>
      <c r="H489" s="92"/>
      <c r="I489" s="91">
        <v>19.68</v>
      </c>
      <c r="J489" s="92"/>
      <c r="K489" s="91">
        <v>89.4</v>
      </c>
      <c r="L489" s="92"/>
      <c r="M489" s="91">
        <v>0</v>
      </c>
      <c r="N489" s="92"/>
      <c r="O489" s="25"/>
    </row>
    <row r="490" spans="1:15" ht="18.95" customHeight="1">
      <c r="A490" s="16"/>
      <c r="B490" s="24" t="s">
        <v>95</v>
      </c>
      <c r="C490" s="89">
        <v>40</v>
      </c>
      <c r="D490" s="90"/>
      <c r="E490" s="91">
        <v>0.6</v>
      </c>
      <c r="F490" s="92"/>
      <c r="G490" s="91">
        <v>1.7</v>
      </c>
      <c r="H490" s="92"/>
      <c r="I490" s="91">
        <v>2</v>
      </c>
      <c r="J490" s="92"/>
      <c r="K490" s="91">
        <v>26</v>
      </c>
      <c r="L490" s="92"/>
      <c r="M490" s="91">
        <v>0.1</v>
      </c>
      <c r="N490" s="92"/>
      <c r="O490" s="25"/>
    </row>
    <row r="491" spans="1:15" ht="18.95" customHeight="1" thickBot="1">
      <c r="A491" s="16"/>
      <c r="B491" s="8" t="s">
        <v>218</v>
      </c>
      <c r="C491" s="89">
        <v>100</v>
      </c>
      <c r="D491" s="90"/>
      <c r="E491" s="91">
        <v>0.3</v>
      </c>
      <c r="F491" s="92"/>
      <c r="G491" s="91">
        <v>0</v>
      </c>
      <c r="H491" s="92"/>
      <c r="I491" s="91">
        <v>15</v>
      </c>
      <c r="J491" s="92"/>
      <c r="K491" s="91">
        <v>70</v>
      </c>
      <c r="L491" s="92"/>
      <c r="M491" s="91">
        <v>12</v>
      </c>
      <c r="N491" s="92"/>
      <c r="O491" s="25"/>
    </row>
    <row r="492" spans="1:15" ht="18.95" customHeight="1" thickBot="1">
      <c r="A492" s="44"/>
      <c r="B492" s="11"/>
      <c r="C492" s="81">
        <f>SUM(C487:C491)</f>
        <v>450</v>
      </c>
      <c r="D492" s="82"/>
      <c r="E492" s="83">
        <f>SUM(E487:F491)</f>
        <v>20.750000000000004</v>
      </c>
      <c r="F492" s="84"/>
      <c r="G492" s="83">
        <f>SUM(G487:G491)</f>
        <v>17.22</v>
      </c>
      <c r="H492" s="84"/>
      <c r="I492" s="83">
        <f>SUM(I487:I491)</f>
        <v>59.08</v>
      </c>
      <c r="J492" s="84"/>
      <c r="K492" s="83">
        <f>SUM(K487:L491)</f>
        <v>422.4</v>
      </c>
      <c r="L492" s="84"/>
      <c r="M492" s="83">
        <f>SUM(M487:M491)</f>
        <v>20.8</v>
      </c>
      <c r="N492" s="84"/>
      <c r="O492" s="26"/>
    </row>
    <row r="493" spans="1:15" ht="38.25" customHeight="1">
      <c r="A493" s="27" t="s">
        <v>223</v>
      </c>
      <c r="B493" s="45"/>
      <c r="C493" s="77"/>
      <c r="D493" s="78"/>
      <c r="E493" s="79">
        <f>E472+E474+E481+E485+E492</f>
        <v>63.620000000000005</v>
      </c>
      <c r="F493" s="80"/>
      <c r="G493" s="79">
        <f>G472+G474+G481+G485+G492</f>
        <v>56.1</v>
      </c>
      <c r="H493" s="80"/>
      <c r="I493" s="79">
        <f>I472+I474+I481+I485+I492</f>
        <v>213.66000000000003</v>
      </c>
      <c r="J493" s="80"/>
      <c r="K493" s="79">
        <f>K472+K474+K481+K485+K492</f>
        <v>1526.1999999999998</v>
      </c>
      <c r="L493" s="80"/>
      <c r="M493" s="79">
        <f>M472+M474+M481+M485+M492</f>
        <v>64.789999999999992</v>
      </c>
      <c r="N493" s="80"/>
      <c r="O493" s="29"/>
    </row>
    <row r="494" spans="1:15" ht="18.95" customHeight="1"/>
    <row r="495" spans="1:15" ht="18.95" customHeight="1"/>
    <row r="496" spans="1:15" ht="18.95" customHeight="1"/>
    <row r="497" spans="1:15" ht="18.95" customHeight="1"/>
    <row r="498" spans="1:15" ht="18.95" customHeight="1"/>
    <row r="499" spans="1:15" ht="18.95" customHeight="1"/>
    <row r="500" spans="1:15" ht="18.95" customHeight="1"/>
    <row r="501" spans="1:15" ht="18.95" customHeight="1"/>
    <row r="502" spans="1:15" ht="18.95" customHeight="1"/>
    <row r="503" spans="1:15" ht="18.95" customHeight="1"/>
    <row r="504" spans="1:15" ht="18.95" customHeight="1">
      <c r="A504" s="3"/>
      <c r="B504" s="2"/>
      <c r="C504" s="3"/>
      <c r="D504" s="3"/>
      <c r="E504" s="3" t="s">
        <v>224</v>
      </c>
      <c r="F504" s="3"/>
      <c r="G504" s="3"/>
      <c r="H504" s="3"/>
      <c r="I504" s="3"/>
      <c r="J504" s="3"/>
      <c r="K504" s="3"/>
      <c r="L504" s="3"/>
      <c r="M504" s="3"/>
      <c r="N504" s="3"/>
      <c r="O504" s="3"/>
    </row>
    <row r="505" spans="1:15" ht="18.95" customHeight="1">
      <c r="A505" s="114" t="s">
        <v>1</v>
      </c>
      <c r="B505" s="114" t="s">
        <v>2</v>
      </c>
      <c r="C505" s="117" t="s">
        <v>168</v>
      </c>
      <c r="D505" s="118"/>
      <c r="E505" s="123" t="s">
        <v>4</v>
      </c>
      <c r="F505" s="124"/>
      <c r="G505" s="124"/>
      <c r="H505" s="124"/>
      <c r="I505" s="124"/>
      <c r="J505" s="125"/>
      <c r="K505" s="117" t="s">
        <v>5</v>
      </c>
      <c r="L505" s="118"/>
      <c r="M505" s="117" t="s">
        <v>6</v>
      </c>
      <c r="N505" s="118"/>
      <c r="O505" s="74" t="s">
        <v>7</v>
      </c>
    </row>
    <row r="506" spans="1:15" ht="18.95" customHeight="1">
      <c r="A506" s="115"/>
      <c r="B506" s="115"/>
      <c r="C506" s="119"/>
      <c r="D506" s="120"/>
      <c r="E506" s="110" t="s">
        <v>8</v>
      </c>
      <c r="F506" s="111"/>
      <c r="G506" s="110" t="s">
        <v>9</v>
      </c>
      <c r="H506" s="111"/>
      <c r="I506" s="110" t="s">
        <v>10</v>
      </c>
      <c r="J506" s="111"/>
      <c r="K506" s="119"/>
      <c r="L506" s="120"/>
      <c r="M506" s="119"/>
      <c r="N506" s="120"/>
      <c r="O506" s="75"/>
    </row>
    <row r="507" spans="1:15" ht="18.95" customHeight="1">
      <c r="A507" s="116"/>
      <c r="B507" s="116"/>
      <c r="C507" s="121"/>
      <c r="D507" s="122"/>
      <c r="E507" s="112"/>
      <c r="F507" s="113"/>
      <c r="G507" s="112"/>
      <c r="H507" s="113"/>
      <c r="I507" s="112"/>
      <c r="J507" s="113"/>
      <c r="K507" s="121"/>
      <c r="L507" s="122"/>
      <c r="M507" s="121"/>
      <c r="N507" s="122"/>
      <c r="O507" s="76"/>
    </row>
    <row r="508" spans="1:15" ht="18.95" customHeight="1">
      <c r="A508" s="6" t="s">
        <v>225</v>
      </c>
      <c r="B508" s="6"/>
      <c r="C508" s="89"/>
      <c r="D508" s="90"/>
      <c r="E508" s="89"/>
      <c r="F508" s="90"/>
      <c r="G508" s="89"/>
      <c r="H508" s="90"/>
      <c r="I508" s="89"/>
      <c r="J508" s="90"/>
      <c r="K508" s="89"/>
      <c r="L508" s="90"/>
      <c r="M508" s="89"/>
      <c r="N508" s="90"/>
      <c r="O508" s="7"/>
    </row>
    <row r="509" spans="1:15" ht="18.95" customHeight="1">
      <c r="A509" s="6" t="s">
        <v>12</v>
      </c>
      <c r="B509" s="8" t="s">
        <v>362</v>
      </c>
      <c r="C509" s="145">
        <v>150</v>
      </c>
      <c r="D509" s="146"/>
      <c r="E509" s="143">
        <v>4</v>
      </c>
      <c r="F509" s="144"/>
      <c r="G509" s="91">
        <v>3.8</v>
      </c>
      <c r="H509" s="92"/>
      <c r="I509" s="52">
        <v>21.4</v>
      </c>
      <c r="J509" s="52"/>
      <c r="K509" s="91">
        <v>133</v>
      </c>
      <c r="L509" s="92"/>
      <c r="M509" s="91">
        <v>0.3</v>
      </c>
      <c r="N509" s="92"/>
      <c r="O509" s="9" t="s">
        <v>363</v>
      </c>
    </row>
    <row r="510" spans="1:15" ht="18.95" customHeight="1">
      <c r="A510" s="7"/>
      <c r="B510" s="8" t="s">
        <v>43</v>
      </c>
      <c r="C510" s="89">
        <v>180</v>
      </c>
      <c r="D510" s="90"/>
      <c r="E510" s="91">
        <v>2.9</v>
      </c>
      <c r="F510" s="92"/>
      <c r="G510" s="91">
        <v>2.61</v>
      </c>
      <c r="H510" s="92"/>
      <c r="I510" s="91">
        <v>17.18</v>
      </c>
      <c r="J510" s="92"/>
      <c r="K510" s="91">
        <v>101</v>
      </c>
      <c r="L510" s="92"/>
      <c r="M510" s="91">
        <v>0.39</v>
      </c>
      <c r="N510" s="92"/>
      <c r="O510" s="9" t="s">
        <v>64</v>
      </c>
    </row>
    <row r="511" spans="1:15" ht="18.95" customHeight="1" thickBot="1">
      <c r="A511" s="7"/>
      <c r="B511" s="8" t="s">
        <v>183</v>
      </c>
      <c r="C511" s="108" t="s">
        <v>228</v>
      </c>
      <c r="D511" s="109"/>
      <c r="E511" s="143">
        <v>1.54</v>
      </c>
      <c r="F511" s="144"/>
      <c r="G511" s="91">
        <v>3.93</v>
      </c>
      <c r="H511" s="92"/>
      <c r="I511" s="91">
        <v>28.9</v>
      </c>
      <c r="J511" s="92"/>
      <c r="K511" s="91">
        <v>89</v>
      </c>
      <c r="L511" s="92"/>
      <c r="M511" s="91">
        <v>0.48</v>
      </c>
      <c r="N511" s="92"/>
      <c r="O511" s="9"/>
    </row>
    <row r="512" spans="1:15" ht="18.95" customHeight="1" thickBot="1">
      <c r="A512" s="10"/>
      <c r="B512" s="11"/>
      <c r="C512" s="81">
        <v>357</v>
      </c>
      <c r="D512" s="82"/>
      <c r="E512" s="83">
        <f>SUM(E508:E511)</f>
        <v>8.4400000000000013</v>
      </c>
      <c r="F512" s="84"/>
      <c r="G512" s="83">
        <f>SUM(G508:G511)</f>
        <v>10.34</v>
      </c>
      <c r="H512" s="84"/>
      <c r="I512" s="83">
        <f>SUM(I508:I511)</f>
        <v>67.47999999999999</v>
      </c>
      <c r="J512" s="84"/>
      <c r="K512" s="83">
        <f>SUM(K508:K511)</f>
        <v>323</v>
      </c>
      <c r="L512" s="84"/>
      <c r="M512" s="83">
        <f>SUM(M508:M511)</f>
        <v>1.17</v>
      </c>
      <c r="N512" s="84"/>
      <c r="O512" s="12"/>
    </row>
    <row r="513" spans="1:15" ht="18.95" customHeight="1">
      <c r="A513" s="7"/>
      <c r="B513" s="8"/>
      <c r="C513" s="106"/>
      <c r="D513" s="107"/>
      <c r="E513" s="104"/>
      <c r="F513" s="105"/>
      <c r="G513" s="104"/>
      <c r="H513" s="105"/>
      <c r="I513" s="104"/>
      <c r="J513" s="105"/>
      <c r="K513" s="104"/>
      <c r="L513" s="105"/>
      <c r="M513" s="104"/>
      <c r="N513" s="105"/>
      <c r="O513" s="9"/>
    </row>
    <row r="514" spans="1:15" ht="18.95" customHeight="1">
      <c r="A514" s="6"/>
      <c r="B514" s="6"/>
      <c r="C514" s="89"/>
      <c r="D514" s="90"/>
      <c r="E514" s="91"/>
      <c r="F514" s="92"/>
      <c r="G514" s="91"/>
      <c r="H514" s="92"/>
      <c r="I514" s="91"/>
      <c r="J514" s="92"/>
      <c r="K514" s="91"/>
      <c r="L514" s="92"/>
      <c r="M514" s="91"/>
      <c r="N514" s="92"/>
      <c r="O514" s="9"/>
    </row>
    <row r="515" spans="1:15" ht="18.95" customHeight="1">
      <c r="A515" s="6" t="s">
        <v>18</v>
      </c>
      <c r="B515" s="8" t="s">
        <v>345</v>
      </c>
      <c r="C515" s="89">
        <v>100</v>
      </c>
      <c r="D515" s="90"/>
      <c r="E515" s="91">
        <v>0.64</v>
      </c>
      <c r="F515" s="92"/>
      <c r="G515" s="91">
        <v>0.64</v>
      </c>
      <c r="H515" s="92"/>
      <c r="I515" s="91">
        <v>15.68</v>
      </c>
      <c r="J515" s="92"/>
      <c r="K515" s="91">
        <v>72</v>
      </c>
      <c r="L515" s="92"/>
      <c r="M515" s="91">
        <v>3.2</v>
      </c>
      <c r="N515" s="92"/>
      <c r="O515" s="13"/>
    </row>
    <row r="516" spans="1:15" ht="18.95" customHeight="1">
      <c r="A516" s="8"/>
      <c r="B516" s="8"/>
      <c r="C516" s="89"/>
      <c r="D516" s="90"/>
      <c r="E516" s="91"/>
      <c r="F516" s="92"/>
      <c r="G516" s="91"/>
      <c r="H516" s="92"/>
      <c r="I516" s="91"/>
      <c r="J516" s="92"/>
      <c r="K516" s="91"/>
      <c r="L516" s="92"/>
      <c r="M516" s="91"/>
      <c r="N516" s="92"/>
      <c r="O516" s="14"/>
    </row>
    <row r="517" spans="1:15" ht="39.75" customHeight="1">
      <c r="A517" s="6" t="s">
        <v>19</v>
      </c>
      <c r="B517" s="50" t="s">
        <v>389</v>
      </c>
      <c r="C517" s="89">
        <v>30</v>
      </c>
      <c r="D517" s="90"/>
      <c r="E517" s="91">
        <v>0.65</v>
      </c>
      <c r="F517" s="92"/>
      <c r="G517" s="91">
        <v>2.67</v>
      </c>
      <c r="H517" s="92"/>
      <c r="I517" s="91">
        <v>4.13</v>
      </c>
      <c r="J517" s="92"/>
      <c r="K517" s="91">
        <v>56</v>
      </c>
      <c r="L517" s="92"/>
      <c r="M517" s="91">
        <v>12</v>
      </c>
      <c r="N517" s="92"/>
      <c r="O517" s="9" t="s">
        <v>355</v>
      </c>
    </row>
    <row r="518" spans="1:15" ht="18.95" customHeight="1">
      <c r="A518" s="7"/>
      <c r="B518" s="15" t="s">
        <v>231</v>
      </c>
      <c r="C518" s="89">
        <v>200</v>
      </c>
      <c r="D518" s="90"/>
      <c r="E518" s="91">
        <v>1.74</v>
      </c>
      <c r="F518" s="92"/>
      <c r="G518" s="91">
        <v>4.37</v>
      </c>
      <c r="H518" s="92"/>
      <c r="I518" s="91">
        <v>11.6</v>
      </c>
      <c r="J518" s="92"/>
      <c r="K518" s="91">
        <v>93</v>
      </c>
      <c r="L518" s="92"/>
      <c r="M518" s="91">
        <v>5.4</v>
      </c>
      <c r="N518" s="92"/>
      <c r="O518" s="9" t="s">
        <v>45</v>
      </c>
    </row>
    <row r="519" spans="1:15" ht="18.95" customHeight="1">
      <c r="A519" s="7"/>
      <c r="B519" s="8" t="s">
        <v>77</v>
      </c>
      <c r="C519" s="89">
        <v>60</v>
      </c>
      <c r="D519" s="90"/>
      <c r="E519" s="91">
        <v>8.8800000000000008</v>
      </c>
      <c r="F519" s="92"/>
      <c r="G519" s="91">
        <v>2.56</v>
      </c>
      <c r="H519" s="92"/>
      <c r="I519" s="91">
        <v>1.97</v>
      </c>
      <c r="J519" s="92"/>
      <c r="K519" s="91">
        <v>78</v>
      </c>
      <c r="L519" s="92"/>
      <c r="M519" s="91">
        <v>0.05</v>
      </c>
      <c r="N519" s="92"/>
      <c r="O519" s="9" t="s">
        <v>358</v>
      </c>
    </row>
    <row r="520" spans="1:15" ht="18.95" customHeight="1">
      <c r="A520" s="7"/>
      <c r="B520" s="8" t="s">
        <v>234</v>
      </c>
      <c r="C520" s="89">
        <v>100</v>
      </c>
      <c r="D520" s="90"/>
      <c r="E520" s="91">
        <v>5.74</v>
      </c>
      <c r="F520" s="92"/>
      <c r="G520" s="91">
        <v>4.55</v>
      </c>
      <c r="H520" s="92"/>
      <c r="I520" s="91">
        <v>30.4</v>
      </c>
      <c r="J520" s="92"/>
      <c r="K520" s="91">
        <v>167</v>
      </c>
      <c r="L520" s="92"/>
      <c r="M520" s="91">
        <v>0.6</v>
      </c>
      <c r="N520" s="92"/>
      <c r="O520" s="9" t="s">
        <v>355</v>
      </c>
    </row>
    <row r="521" spans="1:15" ht="18.95" customHeight="1">
      <c r="A521" s="7"/>
      <c r="B521" s="53" t="s">
        <v>236</v>
      </c>
      <c r="C521" s="89">
        <v>120</v>
      </c>
      <c r="D521" s="90"/>
      <c r="E521" s="91">
        <v>0.02</v>
      </c>
      <c r="F521" s="92"/>
      <c r="G521" s="91">
        <v>0</v>
      </c>
      <c r="H521" s="92"/>
      <c r="I521" s="91">
        <v>9.5</v>
      </c>
      <c r="J521" s="92"/>
      <c r="K521" s="91">
        <v>37.85</v>
      </c>
      <c r="L521" s="92"/>
      <c r="M521" s="91">
        <v>4</v>
      </c>
      <c r="N521" s="92"/>
      <c r="O521" s="9" t="s">
        <v>237</v>
      </c>
    </row>
    <row r="522" spans="1:15" ht="18.95" customHeight="1" thickBot="1">
      <c r="A522" s="16"/>
      <c r="B522" s="7" t="s">
        <v>27</v>
      </c>
      <c r="C522" s="89">
        <v>40</v>
      </c>
      <c r="D522" s="90"/>
      <c r="E522" s="91">
        <v>2.64</v>
      </c>
      <c r="F522" s="92"/>
      <c r="G522" s="91">
        <v>0.48</v>
      </c>
      <c r="H522" s="92"/>
      <c r="I522" s="91">
        <v>13.36</v>
      </c>
      <c r="J522" s="92"/>
      <c r="K522" s="91">
        <v>69.5</v>
      </c>
      <c r="L522" s="92"/>
      <c r="M522" s="91">
        <v>0</v>
      </c>
      <c r="N522" s="92"/>
      <c r="O522" s="9"/>
    </row>
    <row r="523" spans="1:15" ht="18.95" customHeight="1" thickBot="1">
      <c r="A523" s="10"/>
      <c r="B523" s="11"/>
      <c r="C523" s="81">
        <f>SUM(C517:C522)</f>
        <v>550</v>
      </c>
      <c r="D523" s="82"/>
      <c r="E523" s="83">
        <f>SUM(E517:F522)</f>
        <v>19.670000000000002</v>
      </c>
      <c r="F523" s="84"/>
      <c r="G523" s="83">
        <f>SUM(G517:H522)</f>
        <v>14.629999999999999</v>
      </c>
      <c r="H523" s="84"/>
      <c r="I523" s="83">
        <f>SUM(I517:J522)</f>
        <v>70.959999999999994</v>
      </c>
      <c r="J523" s="84"/>
      <c r="K523" s="83">
        <f>SUM(K517:L522)</f>
        <v>501.35</v>
      </c>
      <c r="L523" s="84"/>
      <c r="M523" s="83">
        <f>SUM(M517:N522)</f>
        <v>22.05</v>
      </c>
      <c r="N523" s="84"/>
      <c r="O523" s="12"/>
    </row>
    <row r="524" spans="1:15" ht="18.95" customHeight="1">
      <c r="A524" s="18"/>
      <c r="B524" s="18"/>
      <c r="C524" s="102"/>
      <c r="D524" s="103"/>
      <c r="E524" s="104"/>
      <c r="F524" s="105"/>
      <c r="G524" s="104"/>
      <c r="H524" s="105"/>
      <c r="I524" s="104"/>
      <c r="J524" s="105"/>
      <c r="K524" s="104"/>
      <c r="L524" s="105"/>
      <c r="M524" s="104"/>
      <c r="N524" s="105"/>
      <c r="O524" s="14"/>
    </row>
    <row r="525" spans="1:15" ht="18.95" customHeight="1">
      <c r="A525" s="18" t="s">
        <v>28</v>
      </c>
      <c r="B525" s="8" t="s">
        <v>89</v>
      </c>
      <c r="C525" s="89">
        <v>150</v>
      </c>
      <c r="D525" s="90"/>
      <c r="E525" s="91">
        <v>3.47</v>
      </c>
      <c r="F525" s="92"/>
      <c r="G525" s="91">
        <v>4.66</v>
      </c>
      <c r="H525" s="92"/>
      <c r="I525" s="91">
        <v>3.25</v>
      </c>
      <c r="J525" s="92"/>
      <c r="K525" s="91">
        <v>61.42</v>
      </c>
      <c r="L525" s="92"/>
      <c r="M525" s="91">
        <v>0</v>
      </c>
      <c r="N525" s="92"/>
      <c r="O525" s="9"/>
    </row>
    <row r="526" spans="1:15" ht="18.95" customHeight="1">
      <c r="A526" s="7"/>
      <c r="B526" s="8" t="s">
        <v>90</v>
      </c>
      <c r="C526" s="89">
        <v>10</v>
      </c>
      <c r="D526" s="90"/>
      <c r="E526" s="91">
        <v>0.8</v>
      </c>
      <c r="F526" s="92"/>
      <c r="G526" s="91">
        <v>0.81</v>
      </c>
      <c r="H526" s="92"/>
      <c r="I526" s="91">
        <v>7.44</v>
      </c>
      <c r="J526" s="92"/>
      <c r="K526" s="91">
        <v>41.4</v>
      </c>
      <c r="L526" s="92"/>
      <c r="M526" s="91">
        <v>0</v>
      </c>
      <c r="N526" s="92"/>
      <c r="O526" s="9"/>
    </row>
    <row r="527" spans="1:15" ht="18.95" customHeight="1" thickBot="1">
      <c r="A527" s="16"/>
      <c r="B527" s="8" t="s">
        <v>54</v>
      </c>
      <c r="C527" s="89">
        <v>90</v>
      </c>
      <c r="D527" s="90"/>
      <c r="E527" s="91">
        <v>0.36</v>
      </c>
      <c r="F527" s="92"/>
      <c r="G527" s="91">
        <v>0.27</v>
      </c>
      <c r="H527" s="92"/>
      <c r="I527" s="91">
        <v>9.27</v>
      </c>
      <c r="J527" s="92"/>
      <c r="K527" s="91">
        <v>41.4</v>
      </c>
      <c r="L527" s="92"/>
      <c r="M527" s="91">
        <v>4.5</v>
      </c>
      <c r="N527" s="92"/>
      <c r="O527" s="25"/>
    </row>
    <row r="528" spans="1:15" ht="18.95" customHeight="1" thickBot="1">
      <c r="A528" s="10"/>
      <c r="B528" s="11"/>
      <c r="C528" s="81">
        <f>SUM(C525:D527)</f>
        <v>250</v>
      </c>
      <c r="D528" s="82"/>
      <c r="E528" s="83">
        <f>SUM(E525:F527)</f>
        <v>4.6300000000000008</v>
      </c>
      <c r="F528" s="84"/>
      <c r="G528" s="83">
        <f t="shared" ref="G528" si="44">SUM(G525:H527)</f>
        <v>5.74</v>
      </c>
      <c r="H528" s="84"/>
      <c r="I528" s="83">
        <f t="shared" ref="I528" si="45">SUM(I525:J527)</f>
        <v>19.96</v>
      </c>
      <c r="J528" s="84"/>
      <c r="K528" s="83">
        <f t="shared" ref="K528" si="46">SUM(K525:L527)</f>
        <v>144.22</v>
      </c>
      <c r="L528" s="84"/>
      <c r="M528" s="83">
        <f t="shared" ref="M528" si="47">SUM(M525:N527)</f>
        <v>4.5</v>
      </c>
      <c r="N528" s="84"/>
      <c r="O528" s="12"/>
    </row>
    <row r="529" spans="1:15" ht="18.95" customHeight="1">
      <c r="A529" s="18"/>
      <c r="B529" s="8"/>
      <c r="C529" s="102"/>
      <c r="D529" s="103"/>
      <c r="E529" s="104"/>
      <c r="F529" s="105"/>
      <c r="G529" s="104"/>
      <c r="H529" s="105"/>
      <c r="I529" s="104"/>
      <c r="J529" s="105"/>
      <c r="K529" s="104"/>
      <c r="L529" s="105"/>
      <c r="M529" s="104"/>
      <c r="N529" s="105"/>
      <c r="O529" s="14"/>
    </row>
    <row r="530" spans="1:15" ht="23.25" customHeight="1">
      <c r="A530" s="18" t="s">
        <v>31</v>
      </c>
      <c r="B530" s="15" t="s">
        <v>397</v>
      </c>
      <c r="C530" s="89">
        <v>135</v>
      </c>
      <c r="D530" s="90"/>
      <c r="E530" s="91">
        <v>8.91</v>
      </c>
      <c r="F530" s="92"/>
      <c r="G530" s="91">
        <v>6.59</v>
      </c>
      <c r="H530" s="92"/>
      <c r="I530" s="91">
        <v>20.399999999999999</v>
      </c>
      <c r="J530" s="92"/>
      <c r="K530" s="91">
        <v>157</v>
      </c>
      <c r="L530" s="92"/>
      <c r="M530" s="91">
        <v>17.8</v>
      </c>
      <c r="N530" s="92"/>
      <c r="O530" s="9" t="s">
        <v>45</v>
      </c>
    </row>
    <row r="531" spans="1:15" ht="18.95" customHeight="1">
      <c r="A531" s="18"/>
      <c r="B531" s="8" t="s">
        <v>391</v>
      </c>
      <c r="C531" s="89">
        <v>40</v>
      </c>
      <c r="D531" s="90"/>
      <c r="E531" s="91">
        <v>0.6</v>
      </c>
      <c r="F531" s="92"/>
      <c r="G531" s="91">
        <v>2.56</v>
      </c>
      <c r="H531" s="92"/>
      <c r="I531" s="91">
        <v>4.08</v>
      </c>
      <c r="J531" s="92"/>
      <c r="K531" s="91">
        <v>41.25</v>
      </c>
      <c r="L531" s="92"/>
      <c r="M531" s="91">
        <v>35.6</v>
      </c>
      <c r="N531" s="92"/>
      <c r="O531" s="9" t="s">
        <v>390</v>
      </c>
    </row>
    <row r="532" spans="1:15" ht="18.95" customHeight="1">
      <c r="A532" s="43"/>
      <c r="B532" s="8" t="s">
        <v>207</v>
      </c>
      <c r="C532" s="89">
        <v>200</v>
      </c>
      <c r="D532" s="90"/>
      <c r="E532" s="91">
        <v>0.2</v>
      </c>
      <c r="F532" s="92"/>
      <c r="G532" s="91">
        <v>0.1</v>
      </c>
      <c r="H532" s="92"/>
      <c r="I532" s="91">
        <v>15.9</v>
      </c>
      <c r="J532" s="92"/>
      <c r="K532" s="91">
        <v>65</v>
      </c>
      <c r="L532" s="92"/>
      <c r="M532" s="91">
        <v>89</v>
      </c>
      <c r="N532" s="92"/>
      <c r="O532" s="9" t="s">
        <v>67</v>
      </c>
    </row>
    <row r="533" spans="1:15" ht="18.95" customHeight="1" thickBot="1">
      <c r="A533" s="16"/>
      <c r="B533" s="24" t="s">
        <v>37</v>
      </c>
      <c r="C533" s="89">
        <v>40</v>
      </c>
      <c r="D533" s="90"/>
      <c r="E533" s="91">
        <v>2.64</v>
      </c>
      <c r="F533" s="92"/>
      <c r="G533" s="91">
        <v>0.26</v>
      </c>
      <c r="H533" s="92"/>
      <c r="I533" s="91">
        <v>18.68</v>
      </c>
      <c r="J533" s="92"/>
      <c r="K533" s="91">
        <v>89.4</v>
      </c>
      <c r="L533" s="92"/>
      <c r="M533" s="91">
        <v>0</v>
      </c>
      <c r="N533" s="92"/>
      <c r="O533" s="25"/>
    </row>
    <row r="534" spans="1:15" ht="18.95" customHeight="1" thickBot="1">
      <c r="A534" s="11"/>
      <c r="B534" s="11"/>
      <c r="C534" s="81">
        <f>SUM(C529:C533)</f>
        <v>415</v>
      </c>
      <c r="D534" s="82"/>
      <c r="E534" s="83">
        <f>SUM(E530:F533)</f>
        <v>12.35</v>
      </c>
      <c r="F534" s="84"/>
      <c r="G534" s="83">
        <f>SUM(G530:H533)</f>
        <v>9.51</v>
      </c>
      <c r="H534" s="84"/>
      <c r="I534" s="83">
        <f>SUM(I530:J533)</f>
        <v>59.059999999999995</v>
      </c>
      <c r="J534" s="84"/>
      <c r="K534" s="83">
        <f>SUM(K530:L533)</f>
        <v>352.65</v>
      </c>
      <c r="L534" s="84"/>
      <c r="M534" s="83">
        <f>SUM(M530:N533)</f>
        <v>142.4</v>
      </c>
      <c r="N534" s="84"/>
      <c r="O534" s="26"/>
    </row>
    <row r="535" spans="1:15" ht="37.5" customHeight="1">
      <c r="A535" s="27" t="s">
        <v>241</v>
      </c>
      <c r="B535" s="28"/>
      <c r="C535" s="77"/>
      <c r="D535" s="78"/>
      <c r="E535" s="79">
        <f>E512+E515+E523+E528+E534</f>
        <v>45.730000000000004</v>
      </c>
      <c r="F535" s="80"/>
      <c r="G535" s="79">
        <f>G512+G515+G523+G528+G534</f>
        <v>40.86</v>
      </c>
      <c r="H535" s="80"/>
      <c r="I535" s="79">
        <f>I512+I515+I523+I528+I534</f>
        <v>233.14000000000001</v>
      </c>
      <c r="J535" s="80"/>
      <c r="K535" s="79">
        <f>K512+K515+K523+K528+K534</f>
        <v>1393.2199999999998</v>
      </c>
      <c r="L535" s="80"/>
      <c r="M535" s="79">
        <f>M512+M515+M523+M528+M534</f>
        <v>173.32</v>
      </c>
      <c r="N535" s="80"/>
      <c r="O535" s="29"/>
    </row>
    <row r="536" spans="1:15" ht="18.95" customHeight="1"/>
    <row r="537" spans="1:15" ht="18.95" customHeight="1"/>
    <row r="538" spans="1:15" ht="18.95" customHeight="1"/>
    <row r="539" spans="1:15" ht="18.95" customHeight="1"/>
    <row r="540" spans="1:15" ht="18.95" customHeight="1"/>
    <row r="541" spans="1:15" ht="18.95" customHeight="1">
      <c r="A541" s="3"/>
      <c r="B541" s="2"/>
      <c r="C541" s="3"/>
      <c r="D541" s="3"/>
      <c r="E541" s="3" t="s">
        <v>242</v>
      </c>
      <c r="F541" s="3"/>
      <c r="G541" s="3"/>
      <c r="H541" s="3"/>
      <c r="I541" s="3"/>
      <c r="J541" s="3"/>
      <c r="K541" s="3"/>
      <c r="L541" s="3"/>
      <c r="M541" s="3"/>
      <c r="N541" s="3"/>
      <c r="O541" s="3"/>
    </row>
    <row r="542" spans="1:15" ht="18.95" customHeight="1">
      <c r="A542" s="114" t="s">
        <v>1</v>
      </c>
      <c r="B542" s="114" t="s">
        <v>2</v>
      </c>
      <c r="C542" s="117" t="s">
        <v>168</v>
      </c>
      <c r="D542" s="118"/>
      <c r="E542" s="123" t="s">
        <v>4</v>
      </c>
      <c r="F542" s="124"/>
      <c r="G542" s="124"/>
      <c r="H542" s="124"/>
      <c r="I542" s="124"/>
      <c r="J542" s="125"/>
      <c r="K542" s="117" t="s">
        <v>5</v>
      </c>
      <c r="L542" s="118"/>
      <c r="M542" s="117" t="s">
        <v>6</v>
      </c>
      <c r="N542" s="118"/>
      <c r="O542" s="74" t="s">
        <v>7</v>
      </c>
    </row>
    <row r="543" spans="1:15" ht="18.95" customHeight="1">
      <c r="A543" s="115"/>
      <c r="B543" s="115"/>
      <c r="C543" s="119"/>
      <c r="D543" s="120"/>
      <c r="E543" s="110" t="s">
        <v>8</v>
      </c>
      <c r="F543" s="111"/>
      <c r="G543" s="110" t="s">
        <v>9</v>
      </c>
      <c r="H543" s="111"/>
      <c r="I543" s="110" t="s">
        <v>10</v>
      </c>
      <c r="J543" s="111"/>
      <c r="K543" s="119"/>
      <c r="L543" s="120"/>
      <c r="M543" s="119"/>
      <c r="N543" s="120"/>
      <c r="O543" s="75"/>
    </row>
    <row r="544" spans="1:15" ht="18.95" customHeight="1">
      <c r="A544" s="116"/>
      <c r="B544" s="116"/>
      <c r="C544" s="121"/>
      <c r="D544" s="122"/>
      <c r="E544" s="112"/>
      <c r="F544" s="113"/>
      <c r="G544" s="112"/>
      <c r="H544" s="113"/>
      <c r="I544" s="112"/>
      <c r="J544" s="113"/>
      <c r="K544" s="121"/>
      <c r="L544" s="122"/>
      <c r="M544" s="121"/>
      <c r="N544" s="122"/>
      <c r="O544" s="76"/>
    </row>
    <row r="545" spans="1:15" ht="18.95" customHeight="1">
      <c r="A545" s="6" t="s">
        <v>243</v>
      </c>
      <c r="B545" s="6"/>
      <c r="C545" s="89"/>
      <c r="D545" s="90"/>
      <c r="E545" s="89"/>
      <c r="F545" s="90"/>
      <c r="G545" s="89"/>
      <c r="H545" s="90"/>
      <c r="I545" s="89"/>
      <c r="J545" s="90"/>
      <c r="K545" s="89"/>
      <c r="L545" s="90"/>
      <c r="M545" s="89"/>
      <c r="N545" s="90"/>
      <c r="O545" s="7"/>
    </row>
    <row r="546" spans="1:15" ht="18.95" customHeight="1">
      <c r="A546" s="6" t="s">
        <v>12</v>
      </c>
      <c r="B546" s="8" t="s">
        <v>244</v>
      </c>
      <c r="C546" s="89">
        <v>80</v>
      </c>
      <c r="D546" s="90"/>
      <c r="E546" s="91">
        <v>6.4</v>
      </c>
      <c r="F546" s="92"/>
      <c r="G546" s="91">
        <v>6.6</v>
      </c>
      <c r="H546" s="92"/>
      <c r="I546" s="91">
        <v>18.600000000000001</v>
      </c>
      <c r="J546" s="92"/>
      <c r="K546" s="91">
        <v>157</v>
      </c>
      <c r="L546" s="92"/>
      <c r="M546" s="91">
        <v>0.1</v>
      </c>
      <c r="N546" s="92"/>
      <c r="O546" s="9" t="s">
        <v>418</v>
      </c>
    </row>
    <row r="547" spans="1:15" ht="18.95" customHeight="1">
      <c r="A547" s="7"/>
      <c r="B547" s="30" t="s">
        <v>15</v>
      </c>
      <c r="C547" s="89">
        <v>200</v>
      </c>
      <c r="D547" s="90"/>
      <c r="E547" s="91">
        <v>2.7</v>
      </c>
      <c r="F547" s="92"/>
      <c r="G547" s="91">
        <v>2.59</v>
      </c>
      <c r="H547" s="92"/>
      <c r="I547" s="91">
        <v>12</v>
      </c>
      <c r="J547" s="92"/>
      <c r="K547" s="91">
        <v>80</v>
      </c>
      <c r="L547" s="92"/>
      <c r="M547" s="91">
        <v>0.5</v>
      </c>
      <c r="N547" s="92"/>
      <c r="O547" s="9" t="s">
        <v>45</v>
      </c>
    </row>
    <row r="548" spans="1:15" ht="18.95" customHeight="1">
      <c r="A548" s="16"/>
      <c r="B548" s="8" t="s">
        <v>246</v>
      </c>
      <c r="C548" s="89" t="s">
        <v>247</v>
      </c>
      <c r="D548" s="90"/>
      <c r="E548" s="91">
        <v>1.59</v>
      </c>
      <c r="F548" s="92"/>
      <c r="G548" s="91">
        <v>3.1</v>
      </c>
      <c r="H548" s="92"/>
      <c r="I548" s="91">
        <v>16.440000000000001</v>
      </c>
      <c r="J548" s="92"/>
      <c r="K548" s="91">
        <v>99.74</v>
      </c>
      <c r="L548" s="92"/>
      <c r="M548" s="91">
        <v>0</v>
      </c>
      <c r="N548" s="92"/>
      <c r="O548" s="9"/>
    </row>
    <row r="549" spans="1:15" ht="18.95" customHeight="1" thickBot="1">
      <c r="A549" s="16"/>
      <c r="B549" s="24" t="s">
        <v>57</v>
      </c>
      <c r="C549" s="89">
        <v>20</v>
      </c>
      <c r="D549" s="90"/>
      <c r="E549" s="91">
        <v>0.5</v>
      </c>
      <c r="F549" s="92"/>
      <c r="G549" s="91">
        <v>0.9</v>
      </c>
      <c r="H549" s="92"/>
      <c r="I549" s="91">
        <v>3</v>
      </c>
      <c r="J549" s="92"/>
      <c r="K549" s="91">
        <v>22</v>
      </c>
      <c r="L549" s="92"/>
      <c r="M549" s="91">
        <v>0.1</v>
      </c>
      <c r="N549" s="92"/>
      <c r="O549" s="25" t="s">
        <v>17</v>
      </c>
    </row>
    <row r="550" spans="1:15" ht="18.95" customHeight="1" thickBot="1">
      <c r="A550" s="10"/>
      <c r="B550" s="11"/>
      <c r="C550" s="81">
        <v>350</v>
      </c>
      <c r="D550" s="82"/>
      <c r="E550" s="83">
        <f>SUM(E546:F549)</f>
        <v>11.190000000000001</v>
      </c>
      <c r="F550" s="84"/>
      <c r="G550" s="83">
        <f t="shared" ref="G550" si="48">SUM(G546:H549)</f>
        <v>13.19</v>
      </c>
      <c r="H550" s="84"/>
      <c r="I550" s="83">
        <f t="shared" ref="I550" si="49">SUM(I546:J549)</f>
        <v>50.040000000000006</v>
      </c>
      <c r="J550" s="84"/>
      <c r="K550" s="83">
        <f t="shared" ref="K550" si="50">SUM(K546:L549)</f>
        <v>358.74</v>
      </c>
      <c r="L550" s="84"/>
      <c r="M550" s="83">
        <f t="shared" ref="M550" si="51">SUM(M546:N549)</f>
        <v>0.7</v>
      </c>
      <c r="N550" s="84"/>
      <c r="O550" s="12"/>
    </row>
    <row r="551" spans="1:15" ht="18.95" customHeight="1">
      <c r="A551" s="7"/>
      <c r="B551" s="8"/>
      <c r="C551" s="106"/>
      <c r="D551" s="107"/>
      <c r="E551" s="104"/>
      <c r="F551" s="105"/>
      <c r="G551" s="104"/>
      <c r="H551" s="105"/>
      <c r="I551" s="104"/>
      <c r="J551" s="105"/>
      <c r="K551" s="104"/>
      <c r="L551" s="105"/>
      <c r="M551" s="104"/>
      <c r="N551" s="105"/>
      <c r="O551" s="9"/>
    </row>
    <row r="552" spans="1:15" ht="20.100000000000001" customHeight="1">
      <c r="A552" s="6" t="s">
        <v>18</v>
      </c>
      <c r="B552" s="8" t="s">
        <v>351</v>
      </c>
      <c r="C552" s="89">
        <v>100</v>
      </c>
      <c r="D552" s="90"/>
      <c r="E552" s="91">
        <v>7.0000000000000007E-2</v>
      </c>
      <c r="F552" s="92"/>
      <c r="G552" s="91">
        <v>0.18</v>
      </c>
      <c r="H552" s="92"/>
      <c r="I552" s="91">
        <v>16.2</v>
      </c>
      <c r="J552" s="92"/>
      <c r="K552" s="91">
        <v>70.2</v>
      </c>
      <c r="L552" s="92"/>
      <c r="M552" s="91">
        <v>18</v>
      </c>
      <c r="N552" s="92"/>
      <c r="O552" s="13"/>
    </row>
    <row r="553" spans="1:15" ht="18.95" customHeight="1">
      <c r="A553" s="41"/>
      <c r="B553" s="47"/>
      <c r="C553" s="89"/>
      <c r="D553" s="90"/>
      <c r="E553" s="91"/>
      <c r="F553" s="92"/>
      <c r="G553" s="91"/>
      <c r="H553" s="92"/>
      <c r="I553" s="91"/>
      <c r="J553" s="92"/>
      <c r="K553" s="91"/>
      <c r="L553" s="92"/>
      <c r="M553" s="91"/>
      <c r="N553" s="92"/>
      <c r="O553" s="14"/>
    </row>
    <row r="554" spans="1:15" ht="20.100000000000001" customHeight="1">
      <c r="A554" s="6" t="s">
        <v>19</v>
      </c>
      <c r="B554" s="8" t="s">
        <v>381</v>
      </c>
      <c r="C554" s="89">
        <v>45</v>
      </c>
      <c r="D554" s="90"/>
      <c r="E554" s="91">
        <v>0.38</v>
      </c>
      <c r="F554" s="92"/>
      <c r="G554" s="91">
        <v>2.48</v>
      </c>
      <c r="H554" s="92"/>
      <c r="I554" s="91">
        <v>1.66</v>
      </c>
      <c r="J554" s="92"/>
      <c r="K554" s="91">
        <v>30</v>
      </c>
      <c r="L554" s="92"/>
      <c r="M554" s="91">
        <v>0.56999999999999995</v>
      </c>
      <c r="N554" s="92"/>
      <c r="O554" s="9" t="s">
        <v>148</v>
      </c>
    </row>
    <row r="555" spans="1:15" ht="18.95" customHeight="1">
      <c r="A555" s="6"/>
      <c r="B555" s="8" t="s">
        <v>248</v>
      </c>
      <c r="C555" s="89">
        <v>150</v>
      </c>
      <c r="D555" s="90"/>
      <c r="E555" s="91">
        <v>2.68</v>
      </c>
      <c r="F555" s="92"/>
      <c r="G555" s="91">
        <v>3.57</v>
      </c>
      <c r="H555" s="92"/>
      <c r="I555" s="91">
        <v>9.4499999999999993</v>
      </c>
      <c r="J555" s="92"/>
      <c r="K555" s="91">
        <v>81</v>
      </c>
      <c r="L555" s="92"/>
      <c r="M555" s="91">
        <v>6.24</v>
      </c>
      <c r="N555" s="92"/>
      <c r="O555" s="9" t="s">
        <v>419</v>
      </c>
    </row>
    <row r="556" spans="1:15" ht="18.95" customHeight="1">
      <c r="A556" s="7"/>
      <c r="B556" s="8" t="s">
        <v>68</v>
      </c>
      <c r="C556" s="89">
        <v>150</v>
      </c>
      <c r="D556" s="90"/>
      <c r="E556" s="91">
        <v>13.5</v>
      </c>
      <c r="F556" s="92"/>
      <c r="G556" s="91">
        <v>12.1</v>
      </c>
      <c r="H556" s="92"/>
      <c r="I556" s="91">
        <v>11.5</v>
      </c>
      <c r="J556" s="92"/>
      <c r="K556" s="91">
        <v>209</v>
      </c>
      <c r="L556" s="92"/>
      <c r="M556" s="91">
        <v>97.4</v>
      </c>
      <c r="N556" s="92"/>
      <c r="O556" s="9" t="s">
        <v>47</v>
      </c>
    </row>
    <row r="557" spans="1:15" ht="18.95" customHeight="1">
      <c r="A557" s="7"/>
      <c r="B557" s="8" t="s">
        <v>88</v>
      </c>
      <c r="C557" s="89">
        <v>150</v>
      </c>
      <c r="D557" s="90"/>
      <c r="E557" s="91">
        <v>0.25</v>
      </c>
      <c r="F557" s="92"/>
      <c r="G557" s="91">
        <v>0.02</v>
      </c>
      <c r="H557" s="92"/>
      <c r="I557" s="91">
        <v>13.7</v>
      </c>
      <c r="J557" s="92"/>
      <c r="K557" s="91">
        <v>36</v>
      </c>
      <c r="L557" s="92"/>
      <c r="M557" s="91">
        <v>25.8</v>
      </c>
      <c r="N557" s="92"/>
      <c r="O557" s="9" t="s">
        <v>47</v>
      </c>
    </row>
    <row r="558" spans="1:15" ht="18.95" customHeight="1">
      <c r="A558" s="7"/>
      <c r="B558" s="7" t="s">
        <v>27</v>
      </c>
      <c r="C558" s="89">
        <v>40</v>
      </c>
      <c r="D558" s="90"/>
      <c r="E558" s="91">
        <v>2.64</v>
      </c>
      <c r="F558" s="92"/>
      <c r="G558" s="91">
        <v>0.48</v>
      </c>
      <c r="H558" s="92"/>
      <c r="I558" s="91">
        <v>13.36</v>
      </c>
      <c r="J558" s="92"/>
      <c r="K558" s="91">
        <v>69.5</v>
      </c>
      <c r="L558" s="92"/>
      <c r="M558" s="91">
        <v>0</v>
      </c>
      <c r="N558" s="92"/>
      <c r="O558" s="9" t="s">
        <v>47</v>
      </c>
    </row>
    <row r="559" spans="1:15" ht="18.95" customHeight="1" thickBot="1">
      <c r="A559" s="7"/>
      <c r="B559" s="7"/>
      <c r="C559" s="89"/>
      <c r="D559" s="90"/>
      <c r="E559" s="91"/>
      <c r="F559" s="92"/>
      <c r="G559" s="91"/>
      <c r="H559" s="92"/>
      <c r="I559" s="91"/>
      <c r="J559" s="92"/>
      <c r="K559" s="91"/>
      <c r="L559" s="92"/>
      <c r="M559" s="91"/>
      <c r="N559" s="92"/>
      <c r="O559" s="9"/>
    </row>
    <row r="560" spans="1:15" ht="18.95" customHeight="1" thickBot="1">
      <c r="A560" s="10"/>
      <c r="B560" s="11"/>
      <c r="C560" s="81">
        <v>535</v>
      </c>
      <c r="D560" s="82"/>
      <c r="E560" s="83">
        <f>SUM(E555:E559)</f>
        <v>19.07</v>
      </c>
      <c r="F560" s="84"/>
      <c r="G560" s="83">
        <f>SUM(G555:G559)</f>
        <v>16.169999999999998</v>
      </c>
      <c r="H560" s="84"/>
      <c r="I560" s="83">
        <f>SUM(I555:I559)</f>
        <v>48.01</v>
      </c>
      <c r="J560" s="84"/>
      <c r="K560" s="83">
        <f>SUM(K555:K559)</f>
        <v>395.5</v>
      </c>
      <c r="L560" s="84"/>
      <c r="M560" s="83">
        <f>SUM(M555:M559)</f>
        <v>129.44</v>
      </c>
      <c r="N560" s="84"/>
      <c r="O560" s="12"/>
    </row>
    <row r="561" spans="1:15" ht="18.95" customHeight="1">
      <c r="A561" s="18"/>
      <c r="B561" s="18"/>
      <c r="C561" s="102"/>
      <c r="D561" s="103"/>
      <c r="E561" s="104"/>
      <c r="F561" s="105"/>
      <c r="G561" s="104"/>
      <c r="H561" s="105"/>
      <c r="I561" s="104"/>
      <c r="J561" s="105"/>
      <c r="K561" s="104"/>
      <c r="L561" s="105"/>
      <c r="M561" s="104"/>
      <c r="N561" s="105"/>
      <c r="O561" s="14"/>
    </row>
    <row r="562" spans="1:15" ht="18.95" customHeight="1">
      <c r="A562" s="18" t="s">
        <v>28</v>
      </c>
      <c r="B562" s="8" t="s">
        <v>51</v>
      </c>
      <c r="C562" s="89">
        <v>150</v>
      </c>
      <c r="D562" s="90"/>
      <c r="E562" s="91">
        <v>5.2</v>
      </c>
      <c r="F562" s="92"/>
      <c r="G562" s="91">
        <v>5.3</v>
      </c>
      <c r="H562" s="92"/>
      <c r="I562" s="91">
        <v>8.1</v>
      </c>
      <c r="J562" s="92"/>
      <c r="K562" s="91">
        <v>100</v>
      </c>
      <c r="L562" s="92"/>
      <c r="M562" s="91">
        <v>1</v>
      </c>
      <c r="N562" s="92"/>
      <c r="O562" s="9"/>
    </row>
    <row r="563" spans="1:15" ht="18.95" customHeight="1" thickBot="1">
      <c r="A563" s="7"/>
      <c r="B563" s="8" t="s">
        <v>420</v>
      </c>
      <c r="C563" s="89">
        <v>60</v>
      </c>
      <c r="D563" s="90"/>
      <c r="E563" s="91">
        <v>2.6</v>
      </c>
      <c r="F563" s="92"/>
      <c r="G563" s="91">
        <v>2</v>
      </c>
      <c r="H563" s="92"/>
      <c r="I563" s="91">
        <v>14.32</v>
      </c>
      <c r="J563" s="92"/>
      <c r="K563" s="91">
        <v>94</v>
      </c>
      <c r="L563" s="92"/>
      <c r="M563" s="91">
        <v>0</v>
      </c>
      <c r="N563" s="92"/>
      <c r="O563" s="9" t="s">
        <v>64</v>
      </c>
    </row>
    <row r="564" spans="1:15" ht="18.95" customHeight="1" thickBot="1">
      <c r="A564" s="10"/>
      <c r="B564" s="11"/>
      <c r="C564" s="81">
        <f>SUM(C562:C563)</f>
        <v>210</v>
      </c>
      <c r="D564" s="82"/>
      <c r="E564" s="83">
        <f>SUM(E562:E563)</f>
        <v>7.8000000000000007</v>
      </c>
      <c r="F564" s="84"/>
      <c r="G564" s="83">
        <f>SUM(G562:G563)</f>
        <v>7.3</v>
      </c>
      <c r="H564" s="84"/>
      <c r="I564" s="83">
        <f>SUM(I562:I563)</f>
        <v>22.42</v>
      </c>
      <c r="J564" s="84"/>
      <c r="K564" s="83">
        <f>SUM(K562:K563)</f>
        <v>194</v>
      </c>
      <c r="L564" s="84"/>
      <c r="M564" s="83">
        <f>SUM(M562:M563)</f>
        <v>1</v>
      </c>
      <c r="N564" s="84"/>
      <c r="O564" s="12"/>
    </row>
    <row r="565" spans="1:15" ht="18.95" customHeight="1">
      <c r="A565" s="18"/>
      <c r="B565" s="18"/>
      <c r="C565" s="102"/>
      <c r="D565" s="103"/>
      <c r="E565" s="104"/>
      <c r="F565" s="105"/>
      <c r="G565" s="104"/>
      <c r="H565" s="105"/>
      <c r="I565" s="104"/>
      <c r="J565" s="105"/>
      <c r="K565" s="104"/>
      <c r="L565" s="105"/>
      <c r="M565" s="104"/>
      <c r="N565" s="105"/>
      <c r="O565" s="14"/>
    </row>
    <row r="566" spans="1:15" ht="18.95" customHeight="1">
      <c r="A566" s="18" t="s">
        <v>31</v>
      </c>
      <c r="B566" s="8" t="s">
        <v>256</v>
      </c>
      <c r="C566" s="89">
        <v>150</v>
      </c>
      <c r="D566" s="90"/>
      <c r="E566" s="91">
        <v>4.4000000000000004</v>
      </c>
      <c r="F566" s="92"/>
      <c r="G566" s="91">
        <v>5.55</v>
      </c>
      <c r="H566" s="92"/>
      <c r="I566" s="91">
        <v>27.9</v>
      </c>
      <c r="J566" s="92"/>
      <c r="K566" s="91">
        <v>167</v>
      </c>
      <c r="L566" s="92"/>
      <c r="M566" s="91">
        <v>12.5</v>
      </c>
      <c r="N566" s="92"/>
      <c r="O566" s="9" t="s">
        <v>421</v>
      </c>
    </row>
    <row r="567" spans="1:15" ht="18.95" customHeight="1">
      <c r="A567" s="18"/>
      <c r="B567" s="50" t="s">
        <v>258</v>
      </c>
      <c r="C567" s="89">
        <v>40</v>
      </c>
      <c r="D567" s="90"/>
      <c r="E567" s="91">
        <v>0.5</v>
      </c>
      <c r="F567" s="92"/>
      <c r="G567" s="91">
        <v>0.42</v>
      </c>
      <c r="H567" s="92"/>
      <c r="I567" s="91">
        <v>3.8</v>
      </c>
      <c r="J567" s="92"/>
      <c r="K567" s="91">
        <v>49</v>
      </c>
      <c r="L567" s="92"/>
      <c r="M567" s="91">
        <v>3</v>
      </c>
      <c r="N567" s="92"/>
      <c r="O567" s="9"/>
    </row>
    <row r="568" spans="1:15" ht="18.95" customHeight="1">
      <c r="A568" s="7"/>
      <c r="B568" s="8" t="s">
        <v>58</v>
      </c>
      <c r="C568" s="89">
        <v>150</v>
      </c>
      <c r="D568" s="90"/>
      <c r="E568" s="91">
        <v>0.04</v>
      </c>
      <c r="F568" s="92"/>
      <c r="G568" s="91">
        <v>0.01</v>
      </c>
      <c r="H568" s="92"/>
      <c r="I568" s="91">
        <v>9.09</v>
      </c>
      <c r="J568" s="92"/>
      <c r="K568" s="91">
        <v>35</v>
      </c>
      <c r="L568" s="92"/>
      <c r="M568" s="91">
        <v>0</v>
      </c>
      <c r="N568" s="92"/>
      <c r="O568" s="9" t="s">
        <v>363</v>
      </c>
    </row>
    <row r="569" spans="1:15" ht="18.95" customHeight="1">
      <c r="A569" s="16"/>
      <c r="B569" s="24" t="s">
        <v>37</v>
      </c>
      <c r="C569" s="89">
        <v>40</v>
      </c>
      <c r="D569" s="90"/>
      <c r="E569" s="91">
        <v>2.64</v>
      </c>
      <c r="F569" s="92"/>
      <c r="G569" s="91">
        <v>0.26</v>
      </c>
      <c r="H569" s="92"/>
      <c r="I569" s="91">
        <v>18.68</v>
      </c>
      <c r="J569" s="92"/>
      <c r="K569" s="91">
        <v>89.4</v>
      </c>
      <c r="L569" s="92"/>
      <c r="M569" s="91">
        <v>0</v>
      </c>
      <c r="N569" s="92"/>
      <c r="O569" s="25"/>
    </row>
    <row r="570" spans="1:15" ht="18.95" customHeight="1" thickBot="1">
      <c r="A570" s="16"/>
      <c r="B570" s="24" t="s">
        <v>65</v>
      </c>
      <c r="C570" s="89">
        <v>80</v>
      </c>
      <c r="D570" s="90"/>
      <c r="E570" s="91">
        <v>2.64</v>
      </c>
      <c r="F570" s="92"/>
      <c r="G570" s="91">
        <v>0.26</v>
      </c>
      <c r="H570" s="92"/>
      <c r="I570" s="91">
        <v>18.68</v>
      </c>
      <c r="J570" s="92"/>
      <c r="K570" s="91">
        <v>89.4</v>
      </c>
      <c r="L570" s="92"/>
      <c r="M570" s="91">
        <v>0</v>
      </c>
      <c r="N570" s="92"/>
      <c r="O570" s="25"/>
    </row>
    <row r="571" spans="1:15" ht="18.95" customHeight="1" thickBot="1">
      <c r="A571" s="44"/>
      <c r="B571" s="11"/>
      <c r="C571" s="81">
        <f>SUM(C566:C570)</f>
        <v>460</v>
      </c>
      <c r="D571" s="82"/>
      <c r="E571" s="83">
        <f>SUM(E566:F570)</f>
        <v>10.220000000000001</v>
      </c>
      <c r="F571" s="84"/>
      <c r="G571" s="83">
        <f>SUM(G566:H570)</f>
        <v>6.4999999999999991</v>
      </c>
      <c r="H571" s="84"/>
      <c r="I571" s="83">
        <f>SUM(I566:J570)</f>
        <v>78.150000000000006</v>
      </c>
      <c r="J571" s="84"/>
      <c r="K571" s="83">
        <f>SUM(K566:L570)</f>
        <v>429.79999999999995</v>
      </c>
      <c r="L571" s="84"/>
      <c r="M571" s="83">
        <f>SUM(M566:N570)</f>
        <v>15.5</v>
      </c>
      <c r="N571" s="84"/>
      <c r="O571" s="26"/>
    </row>
    <row r="572" spans="1:15" ht="41.25" customHeight="1">
      <c r="A572" s="27" t="s">
        <v>259</v>
      </c>
      <c r="B572" s="45"/>
      <c r="C572" s="77"/>
      <c r="D572" s="78"/>
      <c r="E572" s="79">
        <f>E550+E552+E560+E564+E571</f>
        <v>48.35</v>
      </c>
      <c r="F572" s="80"/>
      <c r="G572" s="79">
        <f>G550+G552+G560+G564+G571</f>
        <v>43.339999999999996</v>
      </c>
      <c r="H572" s="80"/>
      <c r="I572" s="79">
        <f>I550+I552+I560+I564+I571</f>
        <v>214.82000000000002</v>
      </c>
      <c r="J572" s="80"/>
      <c r="K572" s="79">
        <f>K550+K552+K560+K564+K571</f>
        <v>1448.24</v>
      </c>
      <c r="L572" s="80"/>
      <c r="M572" s="79">
        <f>M550+M552+M560+M564+M571</f>
        <v>164.64</v>
      </c>
      <c r="N572" s="80"/>
      <c r="O572" s="29"/>
    </row>
    <row r="573" spans="1:15" ht="19.5" customHeight="1">
      <c r="A573" s="31"/>
      <c r="B573" s="46"/>
      <c r="C573" s="33"/>
      <c r="D573" s="33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5"/>
    </row>
    <row r="574" spans="1:15" ht="19.5" customHeight="1">
      <c r="A574" s="31"/>
      <c r="B574" s="46"/>
      <c r="C574" s="33"/>
      <c r="D574" s="33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5"/>
    </row>
    <row r="575" spans="1:15" ht="19.5" customHeight="1">
      <c r="A575" s="31"/>
      <c r="B575" s="46"/>
      <c r="C575" s="33"/>
      <c r="D575" s="33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5"/>
    </row>
    <row r="576" spans="1:15" ht="19.5" customHeight="1">
      <c r="A576" s="31"/>
      <c r="B576" s="46"/>
      <c r="C576" s="33"/>
      <c r="D576" s="33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5"/>
    </row>
    <row r="577" spans="1:15" ht="19.5" customHeight="1">
      <c r="A577" s="31"/>
      <c r="B577" s="46"/>
      <c r="C577" s="33"/>
      <c r="D577" s="33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5"/>
    </row>
    <row r="578" spans="1:15" ht="19.5" customHeight="1">
      <c r="A578" s="31"/>
      <c r="B578" s="46"/>
      <c r="C578" s="33"/>
      <c r="D578" s="33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5"/>
    </row>
    <row r="579" spans="1:15" ht="19.5" customHeight="1">
      <c r="A579" s="31"/>
      <c r="B579" s="46"/>
      <c r="C579" s="33"/>
      <c r="D579" s="33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5"/>
    </row>
    <row r="580" spans="1:15" ht="19.5" customHeight="1">
      <c r="A580" s="31"/>
      <c r="B580" s="46"/>
      <c r="C580" s="33"/>
      <c r="D580" s="33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5"/>
    </row>
    <row r="581" spans="1:15" ht="18.95" customHeight="1">
      <c r="A581" s="1"/>
      <c r="B581" s="2"/>
      <c r="C581" s="3"/>
      <c r="D581" s="3"/>
      <c r="E581" s="3" t="s">
        <v>260</v>
      </c>
      <c r="F581" s="3"/>
      <c r="G581" s="3"/>
      <c r="H581" s="3"/>
      <c r="I581" s="3"/>
      <c r="J581" s="3"/>
      <c r="K581" s="3"/>
      <c r="L581" s="3"/>
      <c r="M581" s="3"/>
      <c r="N581" s="3"/>
      <c r="O581" s="3"/>
    </row>
    <row r="582" spans="1:15" ht="18.95" customHeight="1">
      <c r="A582" s="114" t="s">
        <v>1</v>
      </c>
      <c r="B582" s="114" t="s">
        <v>2</v>
      </c>
      <c r="C582" s="117" t="s">
        <v>168</v>
      </c>
      <c r="D582" s="118"/>
      <c r="E582" s="123" t="s">
        <v>4</v>
      </c>
      <c r="F582" s="124"/>
      <c r="G582" s="124"/>
      <c r="H582" s="124"/>
      <c r="I582" s="124"/>
      <c r="J582" s="125"/>
      <c r="K582" s="117" t="s">
        <v>5</v>
      </c>
      <c r="L582" s="118"/>
      <c r="M582" s="117" t="s">
        <v>6</v>
      </c>
      <c r="N582" s="118"/>
      <c r="O582" s="74" t="s">
        <v>7</v>
      </c>
    </row>
    <row r="583" spans="1:15" ht="18.95" customHeight="1">
      <c r="A583" s="115"/>
      <c r="B583" s="115"/>
      <c r="C583" s="119"/>
      <c r="D583" s="120"/>
      <c r="E583" s="110" t="s">
        <v>8</v>
      </c>
      <c r="F583" s="111"/>
      <c r="G583" s="110" t="s">
        <v>9</v>
      </c>
      <c r="H583" s="111"/>
      <c r="I583" s="110" t="s">
        <v>10</v>
      </c>
      <c r="J583" s="111"/>
      <c r="K583" s="119"/>
      <c r="L583" s="120"/>
      <c r="M583" s="119"/>
      <c r="N583" s="120"/>
      <c r="O583" s="75"/>
    </row>
    <row r="584" spans="1:15" ht="18.95" customHeight="1">
      <c r="A584" s="116"/>
      <c r="B584" s="116"/>
      <c r="C584" s="121"/>
      <c r="D584" s="122"/>
      <c r="E584" s="112"/>
      <c r="F584" s="113"/>
      <c r="G584" s="112"/>
      <c r="H584" s="113"/>
      <c r="I584" s="112"/>
      <c r="J584" s="113"/>
      <c r="K584" s="121"/>
      <c r="L584" s="122"/>
      <c r="M584" s="121"/>
      <c r="N584" s="122"/>
      <c r="O584" s="76"/>
    </row>
    <row r="585" spans="1:15" ht="18.95" customHeight="1">
      <c r="A585" s="6" t="s">
        <v>261</v>
      </c>
      <c r="B585" s="6"/>
      <c r="C585" s="89"/>
      <c r="D585" s="90"/>
      <c r="E585" s="89"/>
      <c r="F585" s="90"/>
      <c r="G585" s="89"/>
      <c r="H585" s="90"/>
      <c r="I585" s="89"/>
      <c r="J585" s="90"/>
      <c r="K585" s="89"/>
      <c r="L585" s="90"/>
      <c r="M585" s="89"/>
      <c r="N585" s="90"/>
      <c r="O585" s="7"/>
    </row>
    <row r="586" spans="1:15" ht="18.95" customHeight="1">
      <c r="A586" s="6" t="s">
        <v>12</v>
      </c>
      <c r="B586" s="8" t="s">
        <v>364</v>
      </c>
      <c r="C586" s="89">
        <v>180</v>
      </c>
      <c r="D586" s="90"/>
      <c r="E586" s="91">
        <v>5.88</v>
      </c>
      <c r="F586" s="92"/>
      <c r="G586" s="91">
        <v>5.37</v>
      </c>
      <c r="H586" s="92"/>
      <c r="I586" s="91">
        <v>28.11</v>
      </c>
      <c r="J586" s="92"/>
      <c r="K586" s="91">
        <v>185</v>
      </c>
      <c r="L586" s="92"/>
      <c r="M586" s="91">
        <v>0.37</v>
      </c>
      <c r="N586" s="92"/>
      <c r="O586" s="9" t="s">
        <v>357</v>
      </c>
    </row>
    <row r="587" spans="1:15" ht="18.95" customHeight="1">
      <c r="A587" s="7"/>
      <c r="B587" s="8" t="s">
        <v>264</v>
      </c>
      <c r="C587" s="89">
        <v>150</v>
      </c>
      <c r="D587" s="90"/>
      <c r="E587" s="91">
        <v>1.01</v>
      </c>
      <c r="F587" s="92"/>
      <c r="G587" s="91">
        <v>1.06</v>
      </c>
      <c r="H587" s="92"/>
      <c r="I587" s="91">
        <v>8.42</v>
      </c>
      <c r="J587" s="92"/>
      <c r="K587" s="91">
        <v>46</v>
      </c>
      <c r="L587" s="92"/>
      <c r="M587" s="91">
        <v>0.2</v>
      </c>
      <c r="N587" s="92"/>
      <c r="O587" s="9" t="s">
        <v>373</v>
      </c>
    </row>
    <row r="588" spans="1:15" ht="18.95" customHeight="1" thickBot="1">
      <c r="A588" s="16"/>
      <c r="B588" s="8" t="s">
        <v>215</v>
      </c>
      <c r="C588" s="108" t="s">
        <v>216</v>
      </c>
      <c r="D588" s="109"/>
      <c r="E588" s="91">
        <v>4.9000000000000004</v>
      </c>
      <c r="F588" s="92"/>
      <c r="G588" s="91">
        <v>2.9</v>
      </c>
      <c r="H588" s="92"/>
      <c r="I588" s="91">
        <v>14</v>
      </c>
      <c r="J588" s="92"/>
      <c r="K588" s="91">
        <v>104</v>
      </c>
      <c r="L588" s="92"/>
      <c r="M588" s="91">
        <v>7.0000000000000007E-2</v>
      </c>
      <c r="N588" s="92"/>
      <c r="O588" s="9"/>
    </row>
    <row r="589" spans="1:15" ht="18.95" customHeight="1" thickBot="1">
      <c r="A589" s="10"/>
      <c r="B589" s="11"/>
      <c r="C589" s="81">
        <v>370</v>
      </c>
      <c r="D589" s="82"/>
      <c r="E589" s="83">
        <f>SUM(E586:F588)</f>
        <v>11.79</v>
      </c>
      <c r="F589" s="84"/>
      <c r="G589" s="83">
        <f>SUM(G586:H588)</f>
        <v>9.33</v>
      </c>
      <c r="H589" s="84"/>
      <c r="I589" s="83">
        <f>SUM(I586:J588)</f>
        <v>50.53</v>
      </c>
      <c r="J589" s="84"/>
      <c r="K589" s="83">
        <f>SUM(K586:L588)</f>
        <v>335</v>
      </c>
      <c r="L589" s="84"/>
      <c r="M589" s="83">
        <f>SUM(M586:N588)</f>
        <v>0.64000000000000012</v>
      </c>
      <c r="N589" s="84"/>
      <c r="O589" s="12"/>
    </row>
    <row r="590" spans="1:15" ht="18.95" customHeight="1">
      <c r="A590" s="7"/>
      <c r="B590" s="8"/>
      <c r="C590" s="106"/>
      <c r="D590" s="107"/>
      <c r="E590" s="104"/>
      <c r="F590" s="105"/>
      <c r="G590" s="104"/>
      <c r="H590" s="105"/>
      <c r="I590" s="104"/>
      <c r="J590" s="105"/>
      <c r="K590" s="104"/>
      <c r="L590" s="105"/>
      <c r="M590" s="104"/>
      <c r="N590" s="105"/>
      <c r="O590" s="9"/>
    </row>
    <row r="591" spans="1:15" ht="18.95" customHeight="1">
      <c r="A591" s="6" t="s">
        <v>18</v>
      </c>
      <c r="B591" s="8" t="s">
        <v>343</v>
      </c>
      <c r="C591" s="89">
        <v>100</v>
      </c>
      <c r="D591" s="90"/>
      <c r="E591" s="91">
        <v>0.72</v>
      </c>
      <c r="F591" s="92"/>
      <c r="G591" s="91">
        <v>0</v>
      </c>
      <c r="H591" s="92"/>
      <c r="I591" s="91">
        <v>17.399999999999999</v>
      </c>
      <c r="J591" s="92"/>
      <c r="K591" s="91">
        <v>68.400000000000006</v>
      </c>
      <c r="L591" s="92"/>
      <c r="M591" s="91">
        <v>38.799999999999997</v>
      </c>
      <c r="N591" s="92"/>
      <c r="O591" s="13"/>
    </row>
    <row r="592" spans="1:15" ht="18.95" customHeight="1">
      <c r="A592" s="41"/>
      <c r="B592" s="47"/>
      <c r="C592" s="89"/>
      <c r="D592" s="90"/>
      <c r="E592" s="91"/>
      <c r="F592" s="92"/>
      <c r="G592" s="91"/>
      <c r="H592" s="92"/>
      <c r="I592" s="91"/>
      <c r="J592" s="92"/>
      <c r="K592" s="91"/>
      <c r="L592" s="92"/>
      <c r="M592" s="91"/>
      <c r="N592" s="92"/>
      <c r="O592" s="14"/>
    </row>
    <row r="593" spans="1:15" ht="18.95" customHeight="1">
      <c r="A593" s="6" t="s">
        <v>19</v>
      </c>
      <c r="B593" s="30" t="s">
        <v>398</v>
      </c>
      <c r="C593" s="89">
        <v>40</v>
      </c>
      <c r="D593" s="90"/>
      <c r="E593" s="91">
        <v>0.34</v>
      </c>
      <c r="F593" s="92"/>
      <c r="G593" s="91">
        <v>2.04</v>
      </c>
      <c r="H593" s="92"/>
      <c r="I593" s="91">
        <v>1.04</v>
      </c>
      <c r="J593" s="92"/>
      <c r="K593" s="91">
        <v>24</v>
      </c>
      <c r="L593" s="92"/>
      <c r="M593" s="91">
        <v>2.2200000000000002</v>
      </c>
      <c r="N593" s="92"/>
      <c r="O593" s="9" t="s">
        <v>365</v>
      </c>
    </row>
    <row r="594" spans="1:15" ht="18.95" customHeight="1">
      <c r="A594" s="7"/>
      <c r="B594" s="15" t="s">
        <v>406</v>
      </c>
      <c r="C594" s="89">
        <v>150</v>
      </c>
      <c r="D594" s="90"/>
      <c r="E594" s="91">
        <v>2.7</v>
      </c>
      <c r="F594" s="92"/>
      <c r="G594" s="91">
        <v>4.4000000000000004</v>
      </c>
      <c r="H594" s="92"/>
      <c r="I594" s="91">
        <v>18.3</v>
      </c>
      <c r="J594" s="92"/>
      <c r="K594" s="91">
        <v>116.5</v>
      </c>
      <c r="L594" s="92"/>
      <c r="M594" s="91">
        <v>5.2</v>
      </c>
      <c r="N594" s="92"/>
      <c r="O594" s="9" t="s">
        <v>17</v>
      </c>
    </row>
    <row r="595" spans="1:15" ht="18.95" customHeight="1">
      <c r="A595" s="23"/>
      <c r="B595" s="8" t="s">
        <v>399</v>
      </c>
      <c r="C595" s="89">
        <v>150</v>
      </c>
      <c r="D595" s="90"/>
      <c r="E595" s="91">
        <v>13.56</v>
      </c>
      <c r="F595" s="92"/>
      <c r="G595" s="91">
        <v>12.4</v>
      </c>
      <c r="H595" s="92"/>
      <c r="I595" s="91">
        <v>15</v>
      </c>
      <c r="J595" s="92"/>
      <c r="K595" s="91">
        <v>227</v>
      </c>
      <c r="L595" s="92"/>
      <c r="M595" s="91">
        <v>6.42</v>
      </c>
      <c r="N595" s="92"/>
      <c r="O595" s="9" t="s">
        <v>156</v>
      </c>
    </row>
    <row r="596" spans="1:15" ht="18.95" customHeight="1">
      <c r="A596" s="7"/>
      <c r="B596" s="8" t="s">
        <v>271</v>
      </c>
      <c r="C596" s="89">
        <v>150</v>
      </c>
      <c r="D596" s="90"/>
      <c r="E596" s="91">
        <v>0.18</v>
      </c>
      <c r="F596" s="92"/>
      <c r="G596" s="91">
        <v>7.0000000000000007E-2</v>
      </c>
      <c r="H596" s="92"/>
      <c r="I596" s="91">
        <v>13.29</v>
      </c>
      <c r="J596" s="92"/>
      <c r="K596" s="91">
        <v>54.48</v>
      </c>
      <c r="L596" s="92"/>
      <c r="M596" s="91">
        <v>15.48</v>
      </c>
      <c r="N596" s="92"/>
      <c r="O596" s="9" t="s">
        <v>272</v>
      </c>
    </row>
    <row r="597" spans="1:15" ht="18.95" customHeight="1" thickBot="1">
      <c r="A597" s="16"/>
      <c r="B597" s="7" t="s">
        <v>27</v>
      </c>
      <c r="C597" s="89">
        <v>40</v>
      </c>
      <c r="D597" s="90"/>
      <c r="E597" s="91">
        <v>2.64</v>
      </c>
      <c r="F597" s="92"/>
      <c r="G597" s="91">
        <v>0.48</v>
      </c>
      <c r="H597" s="92"/>
      <c r="I597" s="91">
        <v>13.36</v>
      </c>
      <c r="J597" s="92"/>
      <c r="K597" s="91">
        <v>69.5</v>
      </c>
      <c r="L597" s="92"/>
      <c r="M597" s="91">
        <v>0</v>
      </c>
      <c r="N597" s="92"/>
      <c r="O597" s="25"/>
    </row>
    <row r="598" spans="1:15" ht="18.95" customHeight="1" thickBot="1">
      <c r="A598" s="10"/>
      <c r="B598" s="11"/>
      <c r="C598" s="81">
        <f>SUM(C593:C597)</f>
        <v>530</v>
      </c>
      <c r="D598" s="82"/>
      <c r="E598" s="83">
        <f>SUM(E593:E597)</f>
        <v>19.420000000000002</v>
      </c>
      <c r="F598" s="84"/>
      <c r="G598" s="83">
        <f>SUM(G593:G597)</f>
        <v>19.39</v>
      </c>
      <c r="H598" s="84"/>
      <c r="I598" s="83">
        <f>SUM(I593:I597)</f>
        <v>60.99</v>
      </c>
      <c r="J598" s="84"/>
      <c r="K598" s="83">
        <f>SUM(K593:K597)</f>
        <v>491.48</v>
      </c>
      <c r="L598" s="84"/>
      <c r="M598" s="83">
        <f>SUM(M593:M597)</f>
        <v>29.32</v>
      </c>
      <c r="N598" s="84"/>
      <c r="O598" s="12"/>
    </row>
    <row r="599" spans="1:15" ht="18.95" customHeight="1">
      <c r="A599" s="18"/>
      <c r="B599" s="18"/>
      <c r="C599" s="102"/>
      <c r="D599" s="103"/>
      <c r="E599" s="104"/>
      <c r="F599" s="105"/>
      <c r="G599" s="104"/>
      <c r="H599" s="105"/>
      <c r="I599" s="104"/>
      <c r="J599" s="105"/>
      <c r="K599" s="104"/>
      <c r="L599" s="105"/>
      <c r="M599" s="104"/>
      <c r="N599" s="105"/>
      <c r="O599" s="14"/>
    </row>
    <row r="600" spans="1:15" ht="18.95" customHeight="1">
      <c r="A600" s="18" t="s">
        <v>28</v>
      </c>
      <c r="B600" s="8" t="s">
        <v>72</v>
      </c>
      <c r="C600" s="89">
        <v>150</v>
      </c>
      <c r="D600" s="90"/>
      <c r="E600" s="91">
        <v>2.5</v>
      </c>
      <c r="F600" s="92"/>
      <c r="G600" s="91">
        <v>4.8</v>
      </c>
      <c r="H600" s="92"/>
      <c r="I600" s="91">
        <v>3</v>
      </c>
      <c r="J600" s="92"/>
      <c r="K600" s="91">
        <v>58.2</v>
      </c>
      <c r="L600" s="92"/>
      <c r="M600" s="91">
        <v>0</v>
      </c>
      <c r="N600" s="92"/>
      <c r="O600" s="9"/>
    </row>
    <row r="601" spans="1:15" ht="18.95" customHeight="1" thickBot="1">
      <c r="A601" s="7"/>
      <c r="B601" s="8" t="s">
        <v>161</v>
      </c>
      <c r="C601" s="89">
        <v>50</v>
      </c>
      <c r="D601" s="90"/>
      <c r="E601" s="91">
        <v>3.11</v>
      </c>
      <c r="F601" s="92"/>
      <c r="G601" s="91">
        <v>1.61</v>
      </c>
      <c r="H601" s="92"/>
      <c r="I601" s="91">
        <v>28.6</v>
      </c>
      <c r="J601" s="92"/>
      <c r="K601" s="91">
        <v>141</v>
      </c>
      <c r="L601" s="92"/>
      <c r="M601" s="91">
        <v>0.18</v>
      </c>
      <c r="N601" s="92"/>
      <c r="O601" s="9"/>
    </row>
    <row r="602" spans="1:15" ht="18.95" customHeight="1" thickBot="1">
      <c r="A602" s="10"/>
      <c r="B602" s="11"/>
      <c r="C602" s="81">
        <f>SUM(C600:C601)</f>
        <v>200</v>
      </c>
      <c r="D602" s="82"/>
      <c r="E602" s="83">
        <f>SUM(E600:E601)</f>
        <v>5.6099999999999994</v>
      </c>
      <c r="F602" s="84"/>
      <c r="G602" s="83">
        <f>SUM(G600:G601)</f>
        <v>6.41</v>
      </c>
      <c r="H602" s="84"/>
      <c r="I602" s="83">
        <f>SUM(I600:I601)</f>
        <v>31.6</v>
      </c>
      <c r="J602" s="84"/>
      <c r="K602" s="83">
        <f>SUM(K600:K601)</f>
        <v>199.2</v>
      </c>
      <c r="L602" s="84"/>
      <c r="M602" s="83">
        <f>SUM(M600:M601)</f>
        <v>0.18</v>
      </c>
      <c r="N602" s="84"/>
      <c r="O602" s="12"/>
    </row>
    <row r="603" spans="1:15" ht="18.95" customHeight="1">
      <c r="A603" s="18"/>
      <c r="B603" s="18"/>
      <c r="C603" s="102"/>
      <c r="D603" s="103"/>
      <c r="E603" s="104"/>
      <c r="F603" s="105"/>
      <c r="G603" s="104"/>
      <c r="H603" s="105"/>
      <c r="I603" s="104"/>
      <c r="J603" s="105"/>
      <c r="K603" s="104"/>
      <c r="L603" s="105"/>
      <c r="M603" s="104"/>
      <c r="N603" s="105"/>
      <c r="O603" s="14"/>
    </row>
    <row r="604" spans="1:15" ht="18" customHeight="1">
      <c r="A604" s="18" t="s">
        <v>31</v>
      </c>
      <c r="B604" s="8" t="s">
        <v>275</v>
      </c>
      <c r="C604" s="89">
        <v>120</v>
      </c>
      <c r="D604" s="90"/>
      <c r="E604" s="91">
        <v>2.06</v>
      </c>
      <c r="F604" s="92"/>
      <c r="G604" s="91">
        <v>9.25</v>
      </c>
      <c r="H604" s="92"/>
      <c r="I604" s="91">
        <v>12.6</v>
      </c>
      <c r="J604" s="92"/>
      <c r="K604" s="91">
        <v>142</v>
      </c>
      <c r="L604" s="92"/>
      <c r="M604" s="91">
        <v>15.3</v>
      </c>
      <c r="N604" s="92"/>
      <c r="O604" s="9" t="s">
        <v>392</v>
      </c>
    </row>
    <row r="605" spans="1:15" ht="18.95" customHeight="1">
      <c r="A605" s="7"/>
      <c r="B605" s="24" t="s">
        <v>277</v>
      </c>
      <c r="C605" s="89">
        <v>60</v>
      </c>
      <c r="D605" s="90"/>
      <c r="E605" s="91">
        <v>8.23</v>
      </c>
      <c r="F605" s="92"/>
      <c r="G605" s="91">
        <v>1.2</v>
      </c>
      <c r="H605" s="92"/>
      <c r="I605" s="91">
        <v>4.79</v>
      </c>
      <c r="J605" s="92"/>
      <c r="K605" s="91">
        <v>63</v>
      </c>
      <c r="L605" s="92"/>
      <c r="M605" s="91">
        <v>0.4</v>
      </c>
      <c r="N605" s="92"/>
      <c r="O605" s="9" t="s">
        <v>369</v>
      </c>
    </row>
    <row r="606" spans="1:15" ht="20.100000000000001" customHeight="1">
      <c r="A606" s="7"/>
      <c r="B606" s="7" t="s">
        <v>379</v>
      </c>
      <c r="C606" s="89">
        <v>150</v>
      </c>
      <c r="D606" s="90"/>
      <c r="E606" s="91">
        <v>0.11</v>
      </c>
      <c r="F606" s="92"/>
      <c r="G606" s="91">
        <v>0.05</v>
      </c>
      <c r="H606" s="92"/>
      <c r="I606" s="91">
        <v>16.100000000000001</v>
      </c>
      <c r="J606" s="92"/>
      <c r="K606" s="91">
        <v>65.28</v>
      </c>
      <c r="L606" s="92"/>
      <c r="M606" s="91">
        <v>14.64</v>
      </c>
      <c r="N606" s="92"/>
      <c r="O606" s="9" t="s">
        <v>355</v>
      </c>
    </row>
    <row r="607" spans="1:15" ht="20.100000000000001" customHeight="1">
      <c r="A607" s="16"/>
      <c r="B607" s="24" t="s">
        <v>37</v>
      </c>
      <c r="C607" s="89">
        <v>30</v>
      </c>
      <c r="D607" s="90"/>
      <c r="E607" s="91">
        <v>2.64</v>
      </c>
      <c r="F607" s="92"/>
      <c r="G607" s="91">
        <v>0.26</v>
      </c>
      <c r="H607" s="92"/>
      <c r="I607" s="91">
        <v>18.68</v>
      </c>
      <c r="J607" s="92"/>
      <c r="K607" s="91">
        <v>89.4</v>
      </c>
      <c r="L607" s="92"/>
      <c r="M607" s="91">
        <v>0</v>
      </c>
      <c r="N607" s="92"/>
      <c r="O607" s="25"/>
    </row>
    <row r="608" spans="1:15" ht="18.95" customHeight="1" thickBot="1">
      <c r="A608" s="16"/>
      <c r="B608" s="8" t="s">
        <v>113</v>
      </c>
      <c r="C608" s="89">
        <v>80</v>
      </c>
      <c r="D608" s="90"/>
      <c r="E608" s="91">
        <v>0.72</v>
      </c>
      <c r="F608" s="92"/>
      <c r="G608" s="91">
        <v>0</v>
      </c>
      <c r="H608" s="92"/>
      <c r="I608" s="91">
        <v>17.399999999999999</v>
      </c>
      <c r="J608" s="92"/>
      <c r="K608" s="91">
        <v>68.400000000000006</v>
      </c>
      <c r="L608" s="92"/>
      <c r="M608" s="91">
        <v>38.799999999999997</v>
      </c>
      <c r="N608" s="92"/>
      <c r="O608" s="25"/>
    </row>
    <row r="609" spans="1:15" ht="18.95" customHeight="1" thickBot="1">
      <c r="A609" s="44"/>
      <c r="B609" s="11"/>
      <c r="C609" s="81">
        <f>SUM(C604:C608)</f>
        <v>440</v>
      </c>
      <c r="D609" s="82"/>
      <c r="E609" s="83">
        <f>SUM(E604:E608)</f>
        <v>13.760000000000002</v>
      </c>
      <c r="F609" s="84"/>
      <c r="G609" s="83">
        <f>SUM(G604:G608)</f>
        <v>10.76</v>
      </c>
      <c r="H609" s="84"/>
      <c r="I609" s="83">
        <f>SUM(I604:I608)</f>
        <v>69.569999999999993</v>
      </c>
      <c r="J609" s="84"/>
      <c r="K609" s="83">
        <f>SUM(K604:K608)</f>
        <v>428.07999999999993</v>
      </c>
      <c r="L609" s="84"/>
      <c r="M609" s="83">
        <f>SUM(M604:M608)</f>
        <v>69.14</v>
      </c>
      <c r="N609" s="84"/>
      <c r="O609" s="26"/>
    </row>
    <row r="610" spans="1:15" ht="40.5" customHeight="1">
      <c r="A610" s="27" t="s">
        <v>279</v>
      </c>
      <c r="B610" s="45"/>
      <c r="C610" s="77"/>
      <c r="D610" s="78"/>
      <c r="E610" s="79">
        <f>E589+E591+E598+E602+E609</f>
        <v>51.3</v>
      </c>
      <c r="F610" s="80"/>
      <c r="G610" s="79">
        <f>G589+G591+G598+G602+G609</f>
        <v>45.889999999999993</v>
      </c>
      <c r="H610" s="80"/>
      <c r="I610" s="79">
        <f>I589+I591+I598+I602+I609</f>
        <v>230.09</v>
      </c>
      <c r="J610" s="80"/>
      <c r="K610" s="79">
        <f>K589+K591+K598+K602+K609</f>
        <v>1522.1599999999999</v>
      </c>
      <c r="L610" s="80"/>
      <c r="M610" s="79">
        <f>M589+M591+M598+M602+M609</f>
        <v>138.07999999999998</v>
      </c>
      <c r="N610" s="80"/>
      <c r="O610" s="29"/>
    </row>
    <row r="611" spans="1:15" ht="18.95" customHeight="1"/>
    <row r="612" spans="1:15" ht="18.95" customHeight="1"/>
    <row r="613" spans="1:15" ht="18.95" customHeight="1"/>
    <row r="614" spans="1:15" ht="18.95" customHeight="1"/>
    <row r="615" spans="1:15" ht="19.5" customHeight="1"/>
    <row r="616" spans="1:15" s="3" customFormat="1" ht="18.95" customHeight="1">
      <c r="A616" s="1"/>
      <c r="C616" s="93"/>
      <c r="D616" s="93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39"/>
    </row>
    <row r="617" spans="1:15" s="3" customFormat="1" ht="18.95" customHeight="1">
      <c r="A617" s="1"/>
      <c r="C617" s="35"/>
      <c r="D617" s="35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39"/>
    </row>
    <row r="618" spans="1:15" s="3" customFormat="1" ht="18.95" customHeight="1">
      <c r="A618" s="1"/>
      <c r="C618" s="35"/>
      <c r="D618" s="35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39"/>
    </row>
    <row r="619" spans="1:15" s="3" customFormat="1" ht="18.95" customHeight="1">
      <c r="A619" s="1"/>
      <c r="C619" s="35"/>
      <c r="D619" s="35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39"/>
    </row>
    <row r="620" spans="1:15" s="3" customFormat="1" ht="18.95" customHeight="1">
      <c r="A620" s="1"/>
      <c r="C620" s="35"/>
      <c r="D620" s="35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39"/>
    </row>
    <row r="621" spans="1:15" ht="18.95" customHeight="1">
      <c r="A621" s="3"/>
      <c r="B621" s="2"/>
      <c r="C621" s="3"/>
      <c r="D621" s="3"/>
      <c r="E621" s="3" t="s">
        <v>280</v>
      </c>
      <c r="F621" s="3"/>
      <c r="G621" s="3"/>
      <c r="H621" s="3"/>
      <c r="I621" s="3"/>
      <c r="J621" s="3"/>
      <c r="K621" s="3"/>
      <c r="L621" s="3"/>
      <c r="M621" s="3"/>
      <c r="N621" s="3"/>
      <c r="O621" s="3"/>
    </row>
    <row r="622" spans="1:15" ht="18.95" customHeight="1">
      <c r="A622" s="114" t="s">
        <v>1</v>
      </c>
      <c r="B622" s="114" t="s">
        <v>2</v>
      </c>
      <c r="C622" s="117" t="s">
        <v>168</v>
      </c>
      <c r="D622" s="118"/>
      <c r="E622" s="123" t="s">
        <v>4</v>
      </c>
      <c r="F622" s="124"/>
      <c r="G622" s="124"/>
      <c r="H622" s="124"/>
      <c r="I622" s="124"/>
      <c r="J622" s="125"/>
      <c r="K622" s="117" t="s">
        <v>5</v>
      </c>
      <c r="L622" s="118"/>
      <c r="M622" s="117" t="s">
        <v>6</v>
      </c>
      <c r="N622" s="118"/>
      <c r="O622" s="74" t="s">
        <v>7</v>
      </c>
    </row>
    <row r="623" spans="1:15" ht="18.95" customHeight="1">
      <c r="A623" s="115"/>
      <c r="B623" s="115"/>
      <c r="C623" s="119"/>
      <c r="D623" s="120"/>
      <c r="E623" s="110" t="s">
        <v>8</v>
      </c>
      <c r="F623" s="111"/>
      <c r="G623" s="110" t="s">
        <v>9</v>
      </c>
      <c r="H623" s="111"/>
      <c r="I623" s="110" t="s">
        <v>10</v>
      </c>
      <c r="J623" s="111"/>
      <c r="K623" s="119"/>
      <c r="L623" s="120"/>
      <c r="M623" s="119"/>
      <c r="N623" s="120"/>
      <c r="O623" s="75"/>
    </row>
    <row r="624" spans="1:15" ht="18.95" customHeight="1">
      <c r="A624" s="116"/>
      <c r="B624" s="116"/>
      <c r="C624" s="121"/>
      <c r="D624" s="122"/>
      <c r="E624" s="112"/>
      <c r="F624" s="113"/>
      <c r="G624" s="112"/>
      <c r="H624" s="113"/>
      <c r="I624" s="112"/>
      <c r="J624" s="113"/>
      <c r="K624" s="121"/>
      <c r="L624" s="122"/>
      <c r="M624" s="121"/>
      <c r="N624" s="122"/>
      <c r="O624" s="76"/>
    </row>
    <row r="625" spans="1:15" ht="18.95" customHeight="1">
      <c r="A625" s="6" t="s">
        <v>281</v>
      </c>
      <c r="B625" s="6"/>
      <c r="C625" s="89"/>
      <c r="D625" s="90"/>
      <c r="E625" s="89"/>
      <c r="F625" s="90"/>
      <c r="G625" s="89"/>
      <c r="H625" s="90"/>
      <c r="I625" s="89"/>
      <c r="J625" s="90"/>
      <c r="K625" s="89"/>
      <c r="L625" s="90"/>
      <c r="M625" s="89"/>
      <c r="N625" s="90"/>
      <c r="O625" s="7"/>
    </row>
    <row r="626" spans="1:15" ht="18.95" customHeight="1">
      <c r="A626" s="6" t="s">
        <v>12</v>
      </c>
      <c r="B626" s="15" t="s">
        <v>366</v>
      </c>
      <c r="C626" s="89">
        <v>150</v>
      </c>
      <c r="D626" s="90"/>
      <c r="E626" s="91">
        <v>3.2</v>
      </c>
      <c r="F626" s="92"/>
      <c r="G626" s="91">
        <v>3.2</v>
      </c>
      <c r="H626" s="92"/>
      <c r="I626" s="91">
        <v>24.4</v>
      </c>
      <c r="J626" s="92"/>
      <c r="K626" s="91">
        <v>123</v>
      </c>
      <c r="L626" s="92"/>
      <c r="M626" s="91">
        <v>0.3</v>
      </c>
      <c r="N626" s="92"/>
      <c r="O626" s="9" t="s">
        <v>365</v>
      </c>
    </row>
    <row r="627" spans="1:15" ht="18.95" customHeight="1">
      <c r="A627" s="7"/>
      <c r="B627" s="8" t="s">
        <v>15</v>
      </c>
      <c r="C627" s="89">
        <v>150</v>
      </c>
      <c r="D627" s="90"/>
      <c r="E627" s="91">
        <v>1.32</v>
      </c>
      <c r="F627" s="92"/>
      <c r="G627" s="91">
        <v>2.2000000000000002</v>
      </c>
      <c r="H627" s="92"/>
      <c r="I627" s="91">
        <v>10</v>
      </c>
      <c r="J627" s="92"/>
      <c r="K627" s="91">
        <v>67</v>
      </c>
      <c r="L627" s="92"/>
      <c r="M627" s="91">
        <v>0.4</v>
      </c>
      <c r="N627" s="92"/>
      <c r="O627" s="9" t="s">
        <v>45</v>
      </c>
    </row>
    <row r="628" spans="1:15" ht="18.95" customHeight="1">
      <c r="A628" s="7"/>
      <c r="B628" s="8" t="s">
        <v>183</v>
      </c>
      <c r="C628" s="108" t="s">
        <v>184</v>
      </c>
      <c r="D628" s="109"/>
      <c r="E628" s="91">
        <v>1.54</v>
      </c>
      <c r="F628" s="92"/>
      <c r="G628" s="91">
        <v>3.93</v>
      </c>
      <c r="H628" s="92"/>
      <c r="I628" s="91">
        <v>28.9</v>
      </c>
      <c r="J628" s="92"/>
      <c r="K628" s="91">
        <v>89</v>
      </c>
      <c r="L628" s="92"/>
      <c r="M628" s="91">
        <v>0.48</v>
      </c>
      <c r="N628" s="92"/>
      <c r="O628" s="9"/>
    </row>
    <row r="629" spans="1:15" ht="18.95" customHeight="1" thickBot="1">
      <c r="A629" s="16"/>
      <c r="B629" s="8" t="s">
        <v>95</v>
      </c>
      <c r="C629" s="89">
        <v>40</v>
      </c>
      <c r="D629" s="90"/>
      <c r="E629" s="91">
        <v>5.0999999999999996</v>
      </c>
      <c r="F629" s="92"/>
      <c r="G629" s="91">
        <v>4.5999999999999996</v>
      </c>
      <c r="H629" s="92"/>
      <c r="I629" s="91">
        <v>0.3</v>
      </c>
      <c r="J629" s="92"/>
      <c r="K629" s="91">
        <v>63</v>
      </c>
      <c r="L629" s="92"/>
      <c r="M629" s="91">
        <v>0</v>
      </c>
      <c r="N629" s="92"/>
      <c r="O629" s="9"/>
    </row>
    <row r="630" spans="1:15" ht="18.95" customHeight="1" thickBot="1">
      <c r="A630" s="10"/>
      <c r="B630" s="11"/>
      <c r="C630" s="127">
        <v>370</v>
      </c>
      <c r="D630" s="128"/>
      <c r="E630" s="129">
        <f>SUM(E625:E629)</f>
        <v>11.16</v>
      </c>
      <c r="F630" s="130"/>
      <c r="G630" s="129">
        <f>SUM(G625:G629)</f>
        <v>13.93</v>
      </c>
      <c r="H630" s="130"/>
      <c r="I630" s="129">
        <f>SUM(I625:I629)</f>
        <v>63.599999999999994</v>
      </c>
      <c r="J630" s="130"/>
      <c r="K630" s="129">
        <f>SUM(K625:K629)</f>
        <v>342</v>
      </c>
      <c r="L630" s="130"/>
      <c r="M630" s="129">
        <f>SUM(M625:M629)</f>
        <v>1.18</v>
      </c>
      <c r="N630" s="130"/>
      <c r="O630" s="12"/>
    </row>
    <row r="631" spans="1:15" ht="18.95" customHeight="1">
      <c r="A631" s="7"/>
      <c r="B631" s="8"/>
      <c r="C631" s="106"/>
      <c r="D631" s="107"/>
      <c r="E631" s="104"/>
      <c r="F631" s="105"/>
      <c r="G631" s="104"/>
      <c r="H631" s="105"/>
      <c r="I631" s="104"/>
      <c r="J631" s="105"/>
      <c r="K631" s="104"/>
      <c r="L631" s="105"/>
      <c r="M631" s="104"/>
      <c r="N631" s="105"/>
      <c r="O631" s="9"/>
    </row>
    <row r="632" spans="1:15" ht="18.95" customHeight="1">
      <c r="A632" s="6" t="s">
        <v>18</v>
      </c>
      <c r="B632" s="8" t="s">
        <v>400</v>
      </c>
      <c r="C632" s="89">
        <v>100</v>
      </c>
      <c r="D632" s="90"/>
      <c r="E632" s="91">
        <v>0.64</v>
      </c>
      <c r="F632" s="92"/>
      <c r="G632" s="91">
        <v>0.64</v>
      </c>
      <c r="H632" s="92"/>
      <c r="I632" s="91">
        <v>15.68</v>
      </c>
      <c r="J632" s="92"/>
      <c r="K632" s="91">
        <v>72</v>
      </c>
      <c r="L632" s="92"/>
      <c r="M632" s="91">
        <v>3.2</v>
      </c>
      <c r="N632" s="92"/>
      <c r="O632" s="13"/>
    </row>
    <row r="633" spans="1:15" ht="18.95" customHeight="1">
      <c r="A633" s="6"/>
      <c r="B633" s="30"/>
      <c r="C633" s="89"/>
      <c r="D633" s="90"/>
      <c r="E633" s="91"/>
      <c r="F633" s="92"/>
      <c r="G633" s="91"/>
      <c r="H633" s="92"/>
      <c r="I633" s="91"/>
      <c r="J633" s="92"/>
      <c r="K633" s="91"/>
      <c r="L633" s="92"/>
      <c r="M633" s="91"/>
      <c r="N633" s="92"/>
      <c r="O633" s="9"/>
    </row>
    <row r="634" spans="1:15" ht="18.95" customHeight="1">
      <c r="A634" s="6" t="s">
        <v>19</v>
      </c>
      <c r="B634" s="8" t="s">
        <v>147</v>
      </c>
      <c r="C634" s="89">
        <v>40</v>
      </c>
      <c r="D634" s="90"/>
      <c r="E634" s="91">
        <v>0.5</v>
      </c>
      <c r="F634" s="92"/>
      <c r="G634" s="91">
        <v>4</v>
      </c>
      <c r="H634" s="92"/>
      <c r="I634" s="91">
        <v>3.51</v>
      </c>
      <c r="J634" s="92"/>
      <c r="K634" s="91">
        <v>51.35</v>
      </c>
      <c r="L634" s="92"/>
      <c r="M634" s="91">
        <v>66.5</v>
      </c>
      <c r="N634" s="92"/>
      <c r="O634" s="9" t="s">
        <v>148</v>
      </c>
    </row>
    <row r="635" spans="1:15" ht="18.95" customHeight="1">
      <c r="A635" s="6"/>
      <c r="B635" s="30" t="s">
        <v>231</v>
      </c>
      <c r="C635" s="89">
        <v>200</v>
      </c>
      <c r="D635" s="90"/>
      <c r="E635" s="91">
        <v>3.54</v>
      </c>
      <c r="F635" s="92"/>
      <c r="G635" s="91">
        <v>4.4000000000000004</v>
      </c>
      <c r="H635" s="92"/>
      <c r="I635" s="91">
        <v>13.9</v>
      </c>
      <c r="J635" s="92"/>
      <c r="K635" s="91">
        <v>109</v>
      </c>
      <c r="L635" s="92"/>
      <c r="M635" s="91">
        <v>1.99</v>
      </c>
      <c r="N635" s="92"/>
      <c r="O635" s="9" t="s">
        <v>45</v>
      </c>
    </row>
    <row r="636" spans="1:15" ht="18" customHeight="1">
      <c r="A636" s="23"/>
      <c r="B636" s="15" t="s">
        <v>401</v>
      </c>
      <c r="C636" s="89">
        <v>130</v>
      </c>
      <c r="D636" s="90"/>
      <c r="E636" s="91">
        <v>10.6</v>
      </c>
      <c r="F636" s="92"/>
      <c r="G636" s="91">
        <v>6.81</v>
      </c>
      <c r="H636" s="92"/>
      <c r="I636" s="91">
        <v>15</v>
      </c>
      <c r="J636" s="92"/>
      <c r="K636" s="91">
        <v>164</v>
      </c>
      <c r="L636" s="92"/>
      <c r="M636" s="91">
        <v>15.03</v>
      </c>
      <c r="N636" s="92"/>
      <c r="O636" s="9" t="s">
        <v>67</v>
      </c>
    </row>
    <row r="637" spans="1:15" ht="1.5" hidden="1" customHeight="1">
      <c r="A637" s="16"/>
      <c r="B637" s="7"/>
      <c r="C637" s="89"/>
      <c r="D637" s="90"/>
      <c r="E637" s="91"/>
      <c r="F637" s="92"/>
      <c r="G637" s="91"/>
      <c r="H637" s="92"/>
      <c r="I637" s="91"/>
      <c r="J637" s="92"/>
      <c r="K637" s="91"/>
      <c r="L637" s="92"/>
      <c r="M637" s="91"/>
      <c r="N637" s="92"/>
      <c r="O637" s="25"/>
    </row>
    <row r="638" spans="1:15" ht="18.95" customHeight="1">
      <c r="A638" s="7"/>
      <c r="B638" s="53" t="s">
        <v>236</v>
      </c>
      <c r="C638" s="89">
        <v>150</v>
      </c>
      <c r="D638" s="90"/>
      <c r="E638" s="91">
        <v>0.03</v>
      </c>
      <c r="F638" s="92"/>
      <c r="G638" s="91">
        <v>0</v>
      </c>
      <c r="H638" s="92"/>
      <c r="I638" s="91">
        <v>15.6</v>
      </c>
      <c r="J638" s="92"/>
      <c r="K638" s="91">
        <v>61.84</v>
      </c>
      <c r="L638" s="92"/>
      <c r="M638" s="91">
        <v>4</v>
      </c>
      <c r="N638" s="92"/>
      <c r="O638" s="9" t="s">
        <v>237</v>
      </c>
    </row>
    <row r="639" spans="1:15" ht="18.95" customHeight="1" thickBot="1">
      <c r="A639" s="16"/>
      <c r="B639" s="7" t="s">
        <v>27</v>
      </c>
      <c r="C639" s="89">
        <v>40</v>
      </c>
      <c r="D639" s="90"/>
      <c r="E639" s="91">
        <v>2.64</v>
      </c>
      <c r="F639" s="92"/>
      <c r="G639" s="91">
        <v>0.48</v>
      </c>
      <c r="H639" s="92"/>
      <c r="I639" s="91">
        <v>13.36</v>
      </c>
      <c r="J639" s="92"/>
      <c r="K639" s="91">
        <v>69.5</v>
      </c>
      <c r="L639" s="92"/>
      <c r="M639" s="91">
        <v>0</v>
      </c>
      <c r="N639" s="92"/>
      <c r="O639" s="25"/>
    </row>
    <row r="640" spans="1:15" ht="18.95" customHeight="1" thickBot="1">
      <c r="A640" s="10"/>
      <c r="B640" s="11"/>
      <c r="C640" s="127">
        <f>C634+C635+C636+C638+C639</f>
        <v>560</v>
      </c>
      <c r="D640" s="128"/>
      <c r="E640" s="129">
        <f>SUM(E635:E639)</f>
        <v>16.809999999999999</v>
      </c>
      <c r="F640" s="130"/>
      <c r="G640" s="129">
        <f>SUM(G635:G639)</f>
        <v>11.690000000000001</v>
      </c>
      <c r="H640" s="130"/>
      <c r="I640" s="129">
        <f>SUM(I635:I639)</f>
        <v>57.86</v>
      </c>
      <c r="J640" s="130"/>
      <c r="K640" s="129">
        <f>SUM(K635:K639)</f>
        <v>404.34000000000003</v>
      </c>
      <c r="L640" s="130"/>
      <c r="M640" s="129">
        <f>SUM(M635:M639)</f>
        <v>21.02</v>
      </c>
      <c r="N640" s="130"/>
      <c r="O640" s="12"/>
    </row>
    <row r="641" spans="1:15" ht="18.95" customHeight="1">
      <c r="A641" s="18" t="s">
        <v>28</v>
      </c>
      <c r="B641" s="8" t="s">
        <v>252</v>
      </c>
      <c r="C641" s="89">
        <v>180</v>
      </c>
      <c r="D641" s="90"/>
      <c r="E641" s="91">
        <v>5.2</v>
      </c>
      <c r="F641" s="92"/>
      <c r="G641" s="91">
        <v>5.3</v>
      </c>
      <c r="H641" s="92"/>
      <c r="I641" s="91">
        <v>8.1</v>
      </c>
      <c r="J641" s="92"/>
      <c r="K641" s="91">
        <v>100</v>
      </c>
      <c r="L641" s="92"/>
      <c r="M641" s="91">
        <v>1</v>
      </c>
      <c r="N641" s="92"/>
      <c r="O641" s="9"/>
    </row>
    <row r="642" spans="1:15" ht="18.95" customHeight="1" thickBot="1">
      <c r="A642" s="16"/>
      <c r="B642" s="24" t="s">
        <v>354</v>
      </c>
      <c r="C642" s="85">
        <v>70</v>
      </c>
      <c r="D642" s="86"/>
      <c r="E642" s="87">
        <v>2.48</v>
      </c>
      <c r="F642" s="88"/>
      <c r="G642" s="87">
        <v>1.33</v>
      </c>
      <c r="H642" s="88"/>
      <c r="I642" s="87">
        <v>15.19</v>
      </c>
      <c r="J642" s="88"/>
      <c r="K642" s="87">
        <v>83</v>
      </c>
      <c r="L642" s="88"/>
      <c r="M642" s="87">
        <v>0.18</v>
      </c>
      <c r="N642" s="88"/>
      <c r="O642" s="25" t="s">
        <v>148</v>
      </c>
    </row>
    <row r="643" spans="1:15" ht="18.95" customHeight="1" thickBot="1">
      <c r="A643" s="68"/>
      <c r="B643" s="67"/>
      <c r="C643" s="141">
        <f>C641+C642</f>
        <v>250</v>
      </c>
      <c r="D643" s="128"/>
      <c r="E643" s="141">
        <f t="shared" ref="E643" si="52">E641+E642</f>
        <v>7.68</v>
      </c>
      <c r="F643" s="128"/>
      <c r="G643" s="141">
        <f t="shared" ref="G643" si="53">G641+G642</f>
        <v>6.63</v>
      </c>
      <c r="H643" s="128"/>
      <c r="I643" s="141">
        <f t="shared" ref="I643" si="54">I641+I642</f>
        <v>23.29</v>
      </c>
      <c r="J643" s="128"/>
      <c r="K643" s="141">
        <f t="shared" ref="K643" si="55">K641+K642</f>
        <v>183</v>
      </c>
      <c r="L643" s="128"/>
      <c r="M643" s="141">
        <f t="shared" ref="M643" si="56">M641+M642</f>
        <v>1.18</v>
      </c>
      <c r="N643" s="128"/>
      <c r="O643" s="69"/>
    </row>
    <row r="644" spans="1:15" ht="18.95" customHeight="1">
      <c r="A644" s="18" t="s">
        <v>31</v>
      </c>
      <c r="B644" s="47" t="s">
        <v>352</v>
      </c>
      <c r="C644" s="131">
        <v>120</v>
      </c>
      <c r="D644" s="132"/>
      <c r="E644" s="133">
        <v>8.1</v>
      </c>
      <c r="F644" s="134"/>
      <c r="G644" s="133">
        <v>6.5</v>
      </c>
      <c r="H644" s="134"/>
      <c r="I644" s="133">
        <v>25.5</v>
      </c>
      <c r="J644" s="134"/>
      <c r="K644" s="133">
        <v>190</v>
      </c>
      <c r="L644" s="134"/>
      <c r="M644" s="133">
        <v>0.1</v>
      </c>
      <c r="N644" s="134"/>
      <c r="O644" s="14" t="s">
        <v>17</v>
      </c>
    </row>
    <row r="645" spans="1:15" ht="18.95" customHeight="1">
      <c r="A645" s="23"/>
      <c r="B645" s="8" t="s">
        <v>290</v>
      </c>
      <c r="C645" s="89">
        <v>60</v>
      </c>
      <c r="D645" s="90"/>
      <c r="E645" s="91">
        <v>0.4</v>
      </c>
      <c r="F645" s="92"/>
      <c r="G645" s="91">
        <v>2.7</v>
      </c>
      <c r="H645" s="92"/>
      <c r="I645" s="91">
        <v>4.8</v>
      </c>
      <c r="J645" s="92"/>
      <c r="K645" s="91">
        <v>41</v>
      </c>
      <c r="L645" s="92"/>
      <c r="M645" s="91">
        <v>2.1</v>
      </c>
      <c r="N645" s="92"/>
      <c r="O645" s="9" t="s">
        <v>387</v>
      </c>
    </row>
    <row r="646" spans="1:15" ht="18.95" customHeight="1">
      <c r="A646" s="7"/>
      <c r="B646" s="8" t="s">
        <v>58</v>
      </c>
      <c r="C646" s="89">
        <v>180</v>
      </c>
      <c r="D646" s="90"/>
      <c r="E646" s="91">
        <v>0</v>
      </c>
      <c r="F646" s="92"/>
      <c r="G646" s="91">
        <v>0</v>
      </c>
      <c r="H646" s="92"/>
      <c r="I646" s="91">
        <v>9.1</v>
      </c>
      <c r="J646" s="92"/>
      <c r="K646" s="91">
        <v>35</v>
      </c>
      <c r="L646" s="92"/>
      <c r="M646" s="91">
        <v>0</v>
      </c>
      <c r="N646" s="92"/>
      <c r="O646" s="9" t="s">
        <v>363</v>
      </c>
    </row>
    <row r="647" spans="1:15" ht="18.75" customHeight="1" thickBot="1">
      <c r="A647" s="16"/>
      <c r="B647" s="24" t="s">
        <v>37</v>
      </c>
      <c r="C647" s="89">
        <v>40</v>
      </c>
      <c r="D647" s="90"/>
      <c r="E647" s="91">
        <v>2.64</v>
      </c>
      <c r="F647" s="92"/>
      <c r="G647" s="91">
        <v>0.26</v>
      </c>
      <c r="H647" s="92"/>
      <c r="I647" s="91">
        <v>18.68</v>
      </c>
      <c r="J647" s="92"/>
      <c r="K647" s="91">
        <v>89.4</v>
      </c>
      <c r="L647" s="92"/>
      <c r="M647" s="91">
        <v>0</v>
      </c>
      <c r="N647" s="92"/>
      <c r="O647" s="25"/>
    </row>
    <row r="648" spans="1:15" ht="18.95" customHeight="1" thickBot="1">
      <c r="A648" s="11"/>
      <c r="B648" s="11"/>
      <c r="C648" s="81">
        <f>C644+C645+C646+C647</f>
        <v>400</v>
      </c>
      <c r="D648" s="82"/>
      <c r="E648" s="81">
        <f t="shared" ref="E648" si="57">E644+E645+E646+E647</f>
        <v>11.14</v>
      </c>
      <c r="F648" s="82"/>
      <c r="G648" s="81">
        <f t="shared" ref="G648" si="58">G644+G645+G646+G647</f>
        <v>9.4599999999999991</v>
      </c>
      <c r="H648" s="82"/>
      <c r="I648" s="81">
        <f t="shared" ref="I648" si="59">I644+I645+I646+I647</f>
        <v>58.08</v>
      </c>
      <c r="J648" s="82"/>
      <c r="K648" s="81">
        <f t="shared" ref="K648" si="60">K644+K645+K646+K647</f>
        <v>355.4</v>
      </c>
      <c r="L648" s="82"/>
      <c r="M648" s="81">
        <f t="shared" ref="M648" si="61">M644+M645+M646+M647</f>
        <v>2.2000000000000002</v>
      </c>
      <c r="N648" s="82"/>
      <c r="O648" s="26"/>
    </row>
    <row r="649" spans="1:15" ht="37.5" customHeight="1">
      <c r="A649" s="27" t="s">
        <v>291</v>
      </c>
      <c r="B649" s="28"/>
      <c r="C649" s="77"/>
      <c r="D649" s="78"/>
      <c r="E649" s="79">
        <f>E630+E632+E640+E643+E648</f>
        <v>47.43</v>
      </c>
      <c r="F649" s="80"/>
      <c r="G649" s="79">
        <f t="shared" ref="G649" si="62">G630+G632+G640+G643+G648</f>
        <v>42.35</v>
      </c>
      <c r="H649" s="80"/>
      <c r="I649" s="79">
        <f t="shared" ref="I649" si="63">I630+I632+I640+I643+I648</f>
        <v>218.51</v>
      </c>
      <c r="J649" s="80"/>
      <c r="K649" s="79">
        <f t="shared" ref="K649" si="64">K630+K632+K640+K643+K648</f>
        <v>1356.74</v>
      </c>
      <c r="L649" s="80"/>
      <c r="M649" s="79">
        <f t="shared" ref="M649" si="65">M630+M632+M640+M643+M648</f>
        <v>28.779999999999998</v>
      </c>
      <c r="N649" s="80"/>
      <c r="O649" s="29"/>
    </row>
    <row r="650" spans="1:15" ht="37.5" customHeight="1">
      <c r="A650" s="31"/>
      <c r="B650" s="32"/>
      <c r="C650" s="33"/>
      <c r="D650" s="33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5"/>
    </row>
    <row r="651" spans="1:15" ht="18.95" customHeight="1">
      <c r="A651" s="3"/>
      <c r="B651" s="2"/>
      <c r="C651" s="3"/>
      <c r="D651" s="3"/>
      <c r="E651" s="3" t="s">
        <v>292</v>
      </c>
      <c r="F651" s="3"/>
      <c r="G651" s="4"/>
      <c r="H651" s="4"/>
      <c r="I651" s="4"/>
      <c r="J651" s="4"/>
      <c r="K651" s="4"/>
      <c r="L651" s="4"/>
      <c r="M651" s="4"/>
      <c r="N651" s="4"/>
      <c r="O651" s="3"/>
    </row>
    <row r="652" spans="1:15" ht="18.95" customHeight="1">
      <c r="A652" s="114" t="s">
        <v>1</v>
      </c>
      <c r="B652" s="114" t="s">
        <v>2</v>
      </c>
      <c r="C652" s="117" t="s">
        <v>168</v>
      </c>
      <c r="D652" s="118"/>
      <c r="E652" s="123" t="s">
        <v>4</v>
      </c>
      <c r="F652" s="124"/>
      <c r="G652" s="124"/>
      <c r="H652" s="124"/>
      <c r="I652" s="124"/>
      <c r="J652" s="125"/>
      <c r="K652" s="117" t="s">
        <v>5</v>
      </c>
      <c r="L652" s="118"/>
      <c r="M652" s="117" t="s">
        <v>6</v>
      </c>
      <c r="N652" s="118"/>
      <c r="O652" s="74" t="s">
        <v>7</v>
      </c>
    </row>
    <row r="653" spans="1:15" ht="18.95" customHeight="1">
      <c r="A653" s="115"/>
      <c r="B653" s="115"/>
      <c r="C653" s="119"/>
      <c r="D653" s="120"/>
      <c r="E653" s="110" t="s">
        <v>8</v>
      </c>
      <c r="F653" s="111"/>
      <c r="G653" s="110" t="s">
        <v>9</v>
      </c>
      <c r="H653" s="111"/>
      <c r="I653" s="110" t="s">
        <v>10</v>
      </c>
      <c r="J653" s="111"/>
      <c r="K653" s="119"/>
      <c r="L653" s="120"/>
      <c r="M653" s="119"/>
      <c r="N653" s="120"/>
      <c r="O653" s="75"/>
    </row>
    <row r="654" spans="1:15" ht="18.95" customHeight="1">
      <c r="A654" s="116"/>
      <c r="B654" s="116"/>
      <c r="C654" s="121"/>
      <c r="D654" s="122"/>
      <c r="E654" s="112"/>
      <c r="F654" s="113"/>
      <c r="G654" s="112"/>
      <c r="H654" s="113"/>
      <c r="I654" s="112"/>
      <c r="J654" s="113"/>
      <c r="K654" s="121"/>
      <c r="L654" s="122"/>
      <c r="M654" s="121"/>
      <c r="N654" s="122"/>
      <c r="O654" s="76"/>
    </row>
    <row r="655" spans="1:15" ht="18.95" customHeight="1">
      <c r="A655" s="6" t="s">
        <v>293</v>
      </c>
      <c r="B655" s="6"/>
      <c r="C655" s="89"/>
      <c r="D655" s="90"/>
      <c r="E655" s="89"/>
      <c r="F655" s="90"/>
      <c r="G655" s="89"/>
      <c r="H655" s="90"/>
      <c r="I655" s="89"/>
      <c r="J655" s="90"/>
      <c r="K655" s="89"/>
      <c r="L655" s="90"/>
      <c r="M655" s="89"/>
      <c r="N655" s="90"/>
      <c r="O655" s="7"/>
    </row>
    <row r="656" spans="1:15" ht="18.95" customHeight="1">
      <c r="A656" s="6" t="s">
        <v>12</v>
      </c>
      <c r="B656" s="15" t="s">
        <v>367</v>
      </c>
      <c r="C656" s="89">
        <v>150</v>
      </c>
      <c r="D656" s="90"/>
      <c r="E656" s="91">
        <v>5.4</v>
      </c>
      <c r="F656" s="92"/>
      <c r="G656" s="91">
        <v>4.9800000000000004</v>
      </c>
      <c r="H656" s="92"/>
      <c r="I656" s="91">
        <v>21.9</v>
      </c>
      <c r="J656" s="92"/>
      <c r="K656" s="91">
        <v>154</v>
      </c>
      <c r="L656" s="92"/>
      <c r="M656" s="91">
        <v>0.37</v>
      </c>
      <c r="N656" s="92"/>
      <c r="O656" s="9" t="s">
        <v>45</v>
      </c>
    </row>
    <row r="657" spans="1:15" ht="18.95" customHeight="1">
      <c r="A657" s="7"/>
      <c r="B657" s="8" t="s">
        <v>43</v>
      </c>
      <c r="C657" s="89">
        <v>180</v>
      </c>
      <c r="D657" s="90"/>
      <c r="E657" s="91">
        <v>3.5</v>
      </c>
      <c r="F657" s="92"/>
      <c r="G657" s="91">
        <v>3.1</v>
      </c>
      <c r="H657" s="92"/>
      <c r="I657" s="91">
        <v>22.1</v>
      </c>
      <c r="J657" s="92"/>
      <c r="K657" s="91">
        <v>99.7</v>
      </c>
      <c r="L657" s="92"/>
      <c r="M657" s="91">
        <v>0.5</v>
      </c>
      <c r="N657" s="92"/>
      <c r="O657" s="9" t="s">
        <v>64</v>
      </c>
    </row>
    <row r="658" spans="1:15" ht="18.95" customHeight="1" thickBot="1">
      <c r="A658" s="7"/>
      <c r="B658" s="8" t="s">
        <v>246</v>
      </c>
      <c r="C658" s="108" t="s">
        <v>200</v>
      </c>
      <c r="D658" s="109"/>
      <c r="E658" s="91">
        <v>1.54</v>
      </c>
      <c r="F658" s="92"/>
      <c r="G658" s="91">
        <v>3.65</v>
      </c>
      <c r="H658" s="92"/>
      <c r="I658" s="91">
        <v>15.97</v>
      </c>
      <c r="J658" s="92"/>
      <c r="K658" s="91">
        <v>96.89</v>
      </c>
      <c r="L658" s="92"/>
      <c r="M658" s="91">
        <v>0</v>
      </c>
      <c r="N658" s="92"/>
      <c r="O658" s="9"/>
    </row>
    <row r="659" spans="1:15" ht="18.95" customHeight="1" thickBot="1">
      <c r="A659" s="10"/>
      <c r="B659" s="11"/>
      <c r="C659" s="81">
        <v>355</v>
      </c>
      <c r="D659" s="82"/>
      <c r="E659" s="83">
        <f>SUM(E655:E658)</f>
        <v>10.440000000000001</v>
      </c>
      <c r="F659" s="84"/>
      <c r="G659" s="83">
        <f>SUM(G655:G658)</f>
        <v>11.73</v>
      </c>
      <c r="H659" s="84"/>
      <c r="I659" s="83">
        <f>SUM(I655:I658)</f>
        <v>59.97</v>
      </c>
      <c r="J659" s="84"/>
      <c r="K659" s="83">
        <f>SUM(K655:K658)</f>
        <v>350.59</v>
      </c>
      <c r="L659" s="84"/>
      <c r="M659" s="83">
        <f>SUM(M655:M658)</f>
        <v>0.87</v>
      </c>
      <c r="N659" s="84"/>
      <c r="O659" s="12"/>
    </row>
    <row r="660" spans="1:15" ht="18.95" customHeight="1">
      <c r="A660" s="7"/>
      <c r="B660" s="8"/>
      <c r="C660" s="106"/>
      <c r="D660" s="107"/>
      <c r="E660" s="104"/>
      <c r="F660" s="105"/>
      <c r="G660" s="104"/>
      <c r="H660" s="105"/>
      <c r="I660" s="104"/>
      <c r="J660" s="105"/>
      <c r="K660" s="104"/>
      <c r="L660" s="105"/>
      <c r="M660" s="104"/>
      <c r="N660" s="105"/>
      <c r="O660" s="9"/>
    </row>
    <row r="661" spans="1:15" ht="18.95" customHeight="1">
      <c r="A661" s="6" t="s">
        <v>18</v>
      </c>
      <c r="B661" s="8" t="s">
        <v>347</v>
      </c>
      <c r="C661" s="89">
        <v>100</v>
      </c>
      <c r="D661" s="90"/>
      <c r="E661" s="91">
        <v>1.8</v>
      </c>
      <c r="F661" s="92"/>
      <c r="G661" s="91">
        <v>0</v>
      </c>
      <c r="H661" s="92"/>
      <c r="I661" s="91">
        <v>16.96</v>
      </c>
      <c r="J661" s="92"/>
      <c r="K661" s="91">
        <v>82</v>
      </c>
      <c r="L661" s="92"/>
      <c r="M661" s="91">
        <v>24</v>
      </c>
      <c r="N661" s="92"/>
      <c r="O661" s="13"/>
    </row>
    <row r="662" spans="1:15" ht="18.95" customHeight="1">
      <c r="A662" s="6"/>
      <c r="B662" s="30"/>
      <c r="C662" s="89"/>
      <c r="D662" s="90"/>
      <c r="E662" s="91"/>
      <c r="F662" s="92"/>
      <c r="G662" s="91"/>
      <c r="H662" s="92"/>
      <c r="I662" s="91"/>
      <c r="J662" s="92"/>
      <c r="K662" s="91"/>
      <c r="L662" s="92"/>
      <c r="M662" s="91"/>
      <c r="N662" s="92"/>
      <c r="O662" s="9"/>
    </row>
    <row r="663" spans="1:15" ht="21" customHeight="1">
      <c r="A663" s="6" t="s">
        <v>19</v>
      </c>
      <c r="B663" s="50" t="s">
        <v>202</v>
      </c>
      <c r="C663" s="89">
        <v>45</v>
      </c>
      <c r="D663" s="90"/>
      <c r="E663" s="91">
        <v>0.4</v>
      </c>
      <c r="F663" s="92"/>
      <c r="G663" s="91">
        <v>2.46</v>
      </c>
      <c r="H663" s="92"/>
      <c r="I663" s="91">
        <v>1.5</v>
      </c>
      <c r="J663" s="92"/>
      <c r="K663" s="91">
        <v>30</v>
      </c>
      <c r="L663" s="92"/>
      <c r="M663" s="91">
        <v>6.7</v>
      </c>
      <c r="N663" s="92"/>
      <c r="O663" s="9" t="s">
        <v>17</v>
      </c>
    </row>
    <row r="664" spans="1:15" ht="18.95" customHeight="1">
      <c r="A664" s="6"/>
      <c r="B664" s="15" t="s">
        <v>294</v>
      </c>
      <c r="C664" s="89">
        <v>150</v>
      </c>
      <c r="D664" s="90"/>
      <c r="E664" s="91">
        <v>1.74</v>
      </c>
      <c r="F664" s="92"/>
      <c r="G664" s="91">
        <v>4.37</v>
      </c>
      <c r="H664" s="92"/>
      <c r="I664" s="91">
        <v>11.6</v>
      </c>
      <c r="J664" s="92"/>
      <c r="K664" s="91">
        <v>93</v>
      </c>
      <c r="L664" s="92"/>
      <c r="M664" s="91">
        <v>5.4</v>
      </c>
      <c r="N664" s="92"/>
      <c r="O664" s="9" t="s">
        <v>156</v>
      </c>
    </row>
    <row r="665" spans="1:15" ht="18.95" customHeight="1">
      <c r="A665" s="23"/>
      <c r="B665" s="8" t="s">
        <v>295</v>
      </c>
      <c r="C665" s="89">
        <v>100</v>
      </c>
      <c r="D665" s="90"/>
      <c r="E665" s="91">
        <v>2.67</v>
      </c>
      <c r="F665" s="92"/>
      <c r="G665" s="91">
        <v>3.66</v>
      </c>
      <c r="H665" s="92"/>
      <c r="I665" s="91">
        <v>17.899999999999999</v>
      </c>
      <c r="J665" s="92"/>
      <c r="K665" s="91">
        <v>117</v>
      </c>
      <c r="L665" s="92"/>
      <c r="M665" s="91">
        <v>9.31</v>
      </c>
      <c r="N665" s="92"/>
      <c r="O665" s="9" t="s">
        <v>45</v>
      </c>
    </row>
    <row r="666" spans="1:15" ht="18.95" customHeight="1">
      <c r="A666" s="23"/>
      <c r="B666" s="15" t="s">
        <v>296</v>
      </c>
      <c r="C666" s="89">
        <v>60</v>
      </c>
      <c r="D666" s="90"/>
      <c r="E666" s="91">
        <v>8.9</v>
      </c>
      <c r="F666" s="92"/>
      <c r="G666" s="91">
        <v>6.4</v>
      </c>
      <c r="H666" s="92"/>
      <c r="I666" s="91">
        <v>0.7</v>
      </c>
      <c r="J666" s="92"/>
      <c r="K666" s="91">
        <v>106</v>
      </c>
      <c r="L666" s="92"/>
      <c r="M666" s="91">
        <v>0.1</v>
      </c>
      <c r="N666" s="92"/>
      <c r="O666" s="9" t="s">
        <v>358</v>
      </c>
    </row>
    <row r="667" spans="1:15" ht="18.95" customHeight="1">
      <c r="A667" s="7"/>
      <c r="B667" s="8" t="s">
        <v>380</v>
      </c>
      <c r="C667" s="89">
        <v>150</v>
      </c>
      <c r="D667" s="90"/>
      <c r="E667" s="91">
        <v>0.5</v>
      </c>
      <c r="F667" s="92"/>
      <c r="G667" s="91">
        <v>0</v>
      </c>
      <c r="H667" s="92"/>
      <c r="I667" s="91">
        <v>16</v>
      </c>
      <c r="J667" s="92"/>
      <c r="K667" s="91">
        <v>57</v>
      </c>
      <c r="L667" s="92"/>
      <c r="M667" s="91">
        <v>25.2</v>
      </c>
      <c r="N667" s="92"/>
      <c r="O667" s="9" t="s">
        <v>148</v>
      </c>
    </row>
    <row r="668" spans="1:15" ht="18.95" customHeight="1" thickBot="1">
      <c r="A668" s="16"/>
      <c r="B668" s="7" t="s">
        <v>27</v>
      </c>
      <c r="C668" s="137">
        <v>40</v>
      </c>
      <c r="D668" s="138"/>
      <c r="E668" s="139">
        <v>2.64</v>
      </c>
      <c r="F668" s="140"/>
      <c r="G668" s="139">
        <v>0.48</v>
      </c>
      <c r="H668" s="140"/>
      <c r="I668" s="139">
        <v>13.36</v>
      </c>
      <c r="J668" s="140"/>
      <c r="K668" s="139">
        <v>69.5</v>
      </c>
      <c r="L668" s="140"/>
      <c r="M668" s="139">
        <v>0</v>
      </c>
      <c r="N668" s="140"/>
      <c r="O668" s="25"/>
    </row>
    <row r="669" spans="1:15" ht="18.95" customHeight="1" thickBot="1">
      <c r="A669" s="16"/>
      <c r="B669" s="72"/>
      <c r="C669" s="141">
        <f>C663+C664+C665+C666+C667+C668</f>
        <v>545</v>
      </c>
      <c r="D669" s="142"/>
      <c r="E669" s="141">
        <f t="shared" ref="E669" si="66">E663+E664+E665+E666+E667+E668</f>
        <v>16.850000000000001</v>
      </c>
      <c r="F669" s="142"/>
      <c r="G669" s="141">
        <f t="shared" ref="G669" si="67">G663+G664+G665+G666+G667+G668</f>
        <v>17.37</v>
      </c>
      <c r="H669" s="142"/>
      <c r="I669" s="141">
        <f t="shared" ref="I669" si="68">I663+I664+I665+I666+I667+I668</f>
        <v>61.06</v>
      </c>
      <c r="J669" s="142"/>
      <c r="K669" s="141">
        <f t="shared" ref="K669" si="69">K663+K664+K665+K666+K667+K668</f>
        <v>472.5</v>
      </c>
      <c r="L669" s="142"/>
      <c r="M669" s="141">
        <f t="shared" ref="M669" si="70">M663+M664+M665+M666+M667+M668</f>
        <v>46.710000000000008</v>
      </c>
      <c r="N669" s="142"/>
      <c r="O669" s="73"/>
    </row>
    <row r="670" spans="1:15" ht="18.95" customHeight="1">
      <c r="A670" s="18" t="s">
        <v>28</v>
      </c>
      <c r="B670" s="8" t="s">
        <v>89</v>
      </c>
      <c r="C670" s="131">
        <v>150</v>
      </c>
      <c r="D670" s="132"/>
      <c r="E670" s="133">
        <v>2.5</v>
      </c>
      <c r="F670" s="134"/>
      <c r="G670" s="133">
        <v>4.66</v>
      </c>
      <c r="H670" s="134"/>
      <c r="I670" s="133">
        <v>3.25</v>
      </c>
      <c r="J670" s="134"/>
      <c r="K670" s="133">
        <v>95</v>
      </c>
      <c r="L670" s="134"/>
      <c r="M670" s="133">
        <v>0</v>
      </c>
      <c r="N670" s="134"/>
      <c r="O670" s="9"/>
    </row>
    <row r="671" spans="1:15" ht="18.95" customHeight="1">
      <c r="A671" s="7"/>
      <c r="B671" s="8" t="s">
        <v>134</v>
      </c>
      <c r="C671" s="89">
        <v>20</v>
      </c>
      <c r="D671" s="90"/>
      <c r="E671" s="91">
        <v>0.16</v>
      </c>
      <c r="F671" s="92"/>
      <c r="G671" s="91">
        <v>0</v>
      </c>
      <c r="H671" s="92"/>
      <c r="I671" s="91">
        <v>15.6</v>
      </c>
      <c r="J671" s="92"/>
      <c r="K671" s="91">
        <v>59.8</v>
      </c>
      <c r="L671" s="92"/>
      <c r="M671" s="91">
        <v>0</v>
      </c>
      <c r="N671" s="92"/>
      <c r="O671" s="9"/>
    </row>
    <row r="672" spans="1:15" ht="18.95" customHeight="1" thickBot="1">
      <c r="A672" s="16"/>
      <c r="B672" s="24" t="s">
        <v>65</v>
      </c>
      <c r="C672" s="137">
        <v>80</v>
      </c>
      <c r="D672" s="138"/>
      <c r="E672" s="139">
        <v>0.6</v>
      </c>
      <c r="F672" s="140"/>
      <c r="G672" s="139">
        <v>0</v>
      </c>
      <c r="H672" s="140"/>
      <c r="I672" s="139">
        <v>0.84</v>
      </c>
      <c r="J672" s="140"/>
      <c r="K672" s="139">
        <v>33.6</v>
      </c>
      <c r="L672" s="140"/>
      <c r="M672" s="139">
        <v>8</v>
      </c>
      <c r="N672" s="140"/>
      <c r="O672" s="25"/>
    </row>
    <row r="673" spans="1:15" ht="18.95" customHeight="1" thickBot="1">
      <c r="A673" s="70"/>
      <c r="B673" s="71"/>
      <c r="C673" s="135">
        <f>C670+C671+C672</f>
        <v>250</v>
      </c>
      <c r="D673" s="136"/>
      <c r="E673" s="135">
        <f t="shared" ref="E673" si="71">E670+E671+E672</f>
        <v>3.2600000000000002</v>
      </c>
      <c r="F673" s="136"/>
      <c r="G673" s="135">
        <f t="shared" ref="G673" si="72">G670+G671+G672</f>
        <v>4.66</v>
      </c>
      <c r="H673" s="136"/>
      <c r="I673" s="135">
        <f t="shared" ref="I673" si="73">I670+I671+I672</f>
        <v>19.690000000000001</v>
      </c>
      <c r="J673" s="136"/>
      <c r="K673" s="135">
        <f t="shared" ref="K673" si="74">K670+K671+K672</f>
        <v>188.4</v>
      </c>
      <c r="L673" s="136"/>
      <c r="M673" s="135">
        <f t="shared" ref="M673" si="75">M670+M671+M672</f>
        <v>8</v>
      </c>
      <c r="N673" s="136"/>
      <c r="O673" s="69"/>
    </row>
    <row r="674" spans="1:15" ht="18.95" customHeight="1">
      <c r="A674" s="18" t="s">
        <v>31</v>
      </c>
      <c r="B674" s="47" t="s">
        <v>186</v>
      </c>
      <c r="C674" s="131">
        <v>120</v>
      </c>
      <c r="D674" s="132"/>
      <c r="E674" s="133">
        <v>4.41</v>
      </c>
      <c r="F674" s="134"/>
      <c r="G674" s="133">
        <v>3.6</v>
      </c>
      <c r="H674" s="134"/>
      <c r="I674" s="133">
        <v>21.2</v>
      </c>
      <c r="J674" s="134"/>
      <c r="K674" s="133">
        <v>135</v>
      </c>
      <c r="L674" s="134"/>
      <c r="M674" s="133">
        <v>0</v>
      </c>
      <c r="N674" s="134"/>
      <c r="O674" s="14" t="s">
        <v>373</v>
      </c>
    </row>
    <row r="675" spans="1:15" ht="18.95" customHeight="1">
      <c r="A675" s="7"/>
      <c r="B675" s="8" t="s">
        <v>297</v>
      </c>
      <c r="C675" s="89">
        <v>60</v>
      </c>
      <c r="D675" s="90"/>
      <c r="E675" s="91">
        <v>8.64</v>
      </c>
      <c r="F675" s="92"/>
      <c r="G675" s="91">
        <v>5.79</v>
      </c>
      <c r="H675" s="92"/>
      <c r="I675" s="91">
        <v>5.71</v>
      </c>
      <c r="J675" s="92"/>
      <c r="K675" s="91">
        <v>110</v>
      </c>
      <c r="L675" s="92"/>
      <c r="M675" s="91">
        <v>0.13</v>
      </c>
      <c r="N675" s="92"/>
      <c r="O675" s="9" t="s">
        <v>298</v>
      </c>
    </row>
    <row r="676" spans="1:15" ht="18.95" customHeight="1">
      <c r="A676" s="7"/>
      <c r="B676" s="8" t="s">
        <v>36</v>
      </c>
      <c r="C676" s="89">
        <v>150</v>
      </c>
      <c r="D676" s="90"/>
      <c r="E676" s="91">
        <v>0.01</v>
      </c>
      <c r="F676" s="92"/>
      <c r="G676" s="91">
        <v>0</v>
      </c>
      <c r="H676" s="92"/>
      <c r="I676" s="91">
        <v>8.18</v>
      </c>
      <c r="J676" s="92"/>
      <c r="K676" s="91">
        <v>32</v>
      </c>
      <c r="L676" s="92"/>
      <c r="M676" s="91">
        <v>0.7</v>
      </c>
      <c r="N676" s="92"/>
      <c r="O676" s="9" t="s">
        <v>266</v>
      </c>
    </row>
    <row r="677" spans="1:15" ht="18.95" customHeight="1">
      <c r="A677" s="16"/>
      <c r="B677" s="24" t="s">
        <v>37</v>
      </c>
      <c r="C677" s="89">
        <v>40</v>
      </c>
      <c r="D677" s="90"/>
      <c r="E677" s="91">
        <v>2.64</v>
      </c>
      <c r="F677" s="92"/>
      <c r="G677" s="91">
        <v>0.26</v>
      </c>
      <c r="H677" s="92"/>
      <c r="I677" s="91">
        <v>18.68</v>
      </c>
      <c r="J677" s="92"/>
      <c r="K677" s="91">
        <v>89.4</v>
      </c>
      <c r="L677" s="92"/>
      <c r="M677" s="91">
        <v>0</v>
      </c>
      <c r="N677" s="92"/>
      <c r="O677" s="25"/>
    </row>
    <row r="678" spans="1:15" ht="18.95" customHeight="1" thickBot="1">
      <c r="A678" s="16"/>
      <c r="B678" s="8" t="s">
        <v>91</v>
      </c>
      <c r="C678" s="89">
        <v>95</v>
      </c>
      <c r="D678" s="90"/>
      <c r="E678" s="91">
        <v>1.8</v>
      </c>
      <c r="F678" s="92"/>
      <c r="G678" s="91">
        <v>0</v>
      </c>
      <c r="H678" s="92"/>
      <c r="I678" s="91">
        <v>16.96</v>
      </c>
      <c r="J678" s="92"/>
      <c r="K678" s="91">
        <v>82</v>
      </c>
      <c r="L678" s="92"/>
      <c r="M678" s="91">
        <v>24</v>
      </c>
      <c r="N678" s="92"/>
      <c r="O678" s="25"/>
    </row>
    <row r="679" spans="1:15" ht="18.95" customHeight="1" thickBot="1">
      <c r="A679" s="11"/>
      <c r="B679" s="11"/>
      <c r="C679" s="127">
        <f>C674+C675+C676+C677+C678</f>
        <v>465</v>
      </c>
      <c r="D679" s="128"/>
      <c r="E679" s="129">
        <f>SUM(E673:E678)</f>
        <v>20.760000000000005</v>
      </c>
      <c r="F679" s="130"/>
      <c r="G679" s="129">
        <f>SUM(G673:G678)</f>
        <v>14.31</v>
      </c>
      <c r="H679" s="130"/>
      <c r="I679" s="129">
        <f>SUM(I673:I678)</f>
        <v>90.420000000000016</v>
      </c>
      <c r="J679" s="130"/>
      <c r="K679" s="129">
        <f>SUM(K673:K678)</f>
        <v>636.79999999999995</v>
      </c>
      <c r="L679" s="130"/>
      <c r="M679" s="129">
        <f>SUM(M673:M678)</f>
        <v>32.83</v>
      </c>
      <c r="N679" s="130"/>
      <c r="O679" s="26"/>
    </row>
    <row r="680" spans="1:15" ht="38.25" customHeight="1">
      <c r="A680" s="27" t="s">
        <v>299</v>
      </c>
      <c r="B680" s="28"/>
      <c r="C680" s="77"/>
      <c r="D680" s="78"/>
      <c r="E680" s="104">
        <f>E659+E661+E670+E672+E679</f>
        <v>36.100000000000009</v>
      </c>
      <c r="F680" s="105"/>
      <c r="G680" s="104">
        <f>G659+G661+G670+G672+G679</f>
        <v>30.700000000000003</v>
      </c>
      <c r="H680" s="105"/>
      <c r="I680" s="104">
        <f>I659+I661+I670+I672+I679</f>
        <v>171.44000000000003</v>
      </c>
      <c r="J680" s="105"/>
      <c r="K680" s="104">
        <f>K659+K661+K670+K672+K679</f>
        <v>1197.9899999999998</v>
      </c>
      <c r="L680" s="105"/>
      <c r="M680" s="104">
        <f>M659+M661+M670+M672+M679</f>
        <v>65.7</v>
      </c>
      <c r="N680" s="105"/>
      <c r="O680" s="29"/>
    </row>
    <row r="681" spans="1:15" ht="18.95" customHeight="1"/>
    <row r="682" spans="1:15" ht="18.95" customHeight="1"/>
    <row r="683" spans="1:15" ht="18.95" customHeight="1"/>
    <row r="684" spans="1:15" ht="18.95" customHeight="1"/>
    <row r="685" spans="1:15" ht="18.95" customHeight="1"/>
    <row r="686" spans="1:15" ht="18.95" customHeight="1">
      <c r="A686" s="1"/>
      <c r="B686" s="2"/>
      <c r="C686" s="3"/>
      <c r="D686" s="3"/>
      <c r="E686" s="3" t="s">
        <v>300</v>
      </c>
      <c r="F686" s="3"/>
      <c r="G686" s="4"/>
      <c r="H686" s="4"/>
      <c r="I686" s="4"/>
      <c r="J686" s="4"/>
      <c r="K686" s="4"/>
      <c r="L686" s="4"/>
      <c r="M686" s="3"/>
      <c r="N686" s="3"/>
      <c r="O686" s="3"/>
    </row>
    <row r="687" spans="1:15" ht="18.95" customHeight="1">
      <c r="A687" s="114" t="s">
        <v>1</v>
      </c>
      <c r="B687" s="114" t="s">
        <v>2</v>
      </c>
      <c r="C687" s="117" t="s">
        <v>168</v>
      </c>
      <c r="D687" s="118"/>
      <c r="E687" s="123" t="s">
        <v>4</v>
      </c>
      <c r="F687" s="124"/>
      <c r="G687" s="124"/>
      <c r="H687" s="124"/>
      <c r="I687" s="124"/>
      <c r="J687" s="125"/>
      <c r="K687" s="117" t="s">
        <v>5</v>
      </c>
      <c r="L687" s="118"/>
      <c r="M687" s="117" t="s">
        <v>6</v>
      </c>
      <c r="N687" s="118"/>
      <c r="O687" s="74" t="s">
        <v>7</v>
      </c>
    </row>
    <row r="688" spans="1:15" ht="18.95" customHeight="1">
      <c r="A688" s="115"/>
      <c r="B688" s="115"/>
      <c r="C688" s="119"/>
      <c r="D688" s="120"/>
      <c r="E688" s="110" t="s">
        <v>8</v>
      </c>
      <c r="F688" s="111"/>
      <c r="G688" s="110" t="s">
        <v>9</v>
      </c>
      <c r="H688" s="111"/>
      <c r="I688" s="110" t="s">
        <v>10</v>
      </c>
      <c r="J688" s="111"/>
      <c r="K688" s="119"/>
      <c r="L688" s="120"/>
      <c r="M688" s="119"/>
      <c r="N688" s="120"/>
      <c r="O688" s="75"/>
    </row>
    <row r="689" spans="1:15" ht="18.95" customHeight="1">
      <c r="A689" s="116"/>
      <c r="B689" s="116"/>
      <c r="C689" s="121"/>
      <c r="D689" s="122"/>
      <c r="E689" s="112"/>
      <c r="F689" s="113"/>
      <c r="G689" s="112"/>
      <c r="H689" s="113"/>
      <c r="I689" s="112"/>
      <c r="J689" s="113"/>
      <c r="K689" s="121"/>
      <c r="L689" s="122"/>
      <c r="M689" s="121"/>
      <c r="N689" s="122"/>
      <c r="O689" s="76"/>
    </row>
    <row r="690" spans="1:15" ht="18.95" customHeight="1">
      <c r="A690" s="6" t="s">
        <v>301</v>
      </c>
      <c r="B690" s="6"/>
      <c r="C690" s="89"/>
      <c r="D690" s="90"/>
      <c r="E690" s="89"/>
      <c r="F690" s="90"/>
      <c r="G690" s="89"/>
      <c r="H690" s="90"/>
      <c r="I690" s="89"/>
      <c r="J690" s="90"/>
      <c r="K690" s="89"/>
      <c r="L690" s="90"/>
      <c r="M690" s="89"/>
      <c r="N690" s="90"/>
      <c r="O690" s="7"/>
    </row>
    <row r="691" spans="1:15" ht="18.95" customHeight="1">
      <c r="A691" s="6" t="s">
        <v>12</v>
      </c>
      <c r="B691" s="8" t="s">
        <v>368</v>
      </c>
      <c r="C691" s="89">
        <v>150</v>
      </c>
      <c r="D691" s="90"/>
      <c r="E691" s="91">
        <v>5.74</v>
      </c>
      <c r="F691" s="92"/>
      <c r="G691" s="91">
        <v>6.67</v>
      </c>
      <c r="H691" s="92"/>
      <c r="I691" s="91">
        <v>24.48</v>
      </c>
      <c r="J691" s="92"/>
      <c r="K691" s="91">
        <v>182</v>
      </c>
      <c r="L691" s="92"/>
      <c r="M691" s="91">
        <v>0.37</v>
      </c>
      <c r="N691" s="92"/>
      <c r="O691" s="9" t="s">
        <v>64</v>
      </c>
    </row>
    <row r="692" spans="1:15" ht="18.95" customHeight="1">
      <c r="A692" s="7"/>
      <c r="B692" s="8" t="s">
        <v>15</v>
      </c>
      <c r="C692" s="89">
        <v>150</v>
      </c>
      <c r="D692" s="90"/>
      <c r="E692" s="91">
        <v>1.32</v>
      </c>
      <c r="F692" s="92"/>
      <c r="G692" s="91">
        <v>2.2000000000000002</v>
      </c>
      <c r="H692" s="92"/>
      <c r="I692" s="91">
        <v>10</v>
      </c>
      <c r="J692" s="92"/>
      <c r="K692" s="91">
        <v>67</v>
      </c>
      <c r="L692" s="92"/>
      <c r="M692" s="91">
        <v>0.4</v>
      </c>
      <c r="N692" s="92"/>
      <c r="O692" s="9" t="s">
        <v>45</v>
      </c>
    </row>
    <row r="693" spans="1:15" ht="18.95" customHeight="1" thickBot="1">
      <c r="A693" s="7"/>
      <c r="B693" s="8" t="s">
        <v>215</v>
      </c>
      <c r="C693" s="89" t="s">
        <v>302</v>
      </c>
      <c r="D693" s="90"/>
      <c r="E693" s="91">
        <v>4.9000000000000004</v>
      </c>
      <c r="F693" s="92"/>
      <c r="G693" s="91">
        <v>2.9</v>
      </c>
      <c r="H693" s="92"/>
      <c r="I693" s="91">
        <v>14</v>
      </c>
      <c r="J693" s="92"/>
      <c r="K693" s="91">
        <v>104</v>
      </c>
      <c r="L693" s="92"/>
      <c r="M693" s="91">
        <v>7.0000000000000007E-2</v>
      </c>
      <c r="N693" s="92"/>
      <c r="O693" s="9"/>
    </row>
    <row r="694" spans="1:15" ht="18.95" customHeight="1" thickBot="1">
      <c r="A694" s="10"/>
      <c r="B694" s="11"/>
      <c r="C694" s="81">
        <v>345</v>
      </c>
      <c r="D694" s="82"/>
      <c r="E694" s="83">
        <f>SUM(E691:F693)</f>
        <v>11.96</v>
      </c>
      <c r="F694" s="84"/>
      <c r="G694" s="83">
        <f>SUM(G691:H693)</f>
        <v>11.770000000000001</v>
      </c>
      <c r="H694" s="84"/>
      <c r="I694" s="83">
        <f>SUM(I691:J693)</f>
        <v>48.480000000000004</v>
      </c>
      <c r="J694" s="84"/>
      <c r="K694" s="83">
        <f>SUM(K691:L693)</f>
        <v>353</v>
      </c>
      <c r="L694" s="84"/>
      <c r="M694" s="83">
        <f>SUM(M691:N693)</f>
        <v>0.84000000000000008</v>
      </c>
      <c r="N694" s="126"/>
      <c r="O694" s="12"/>
    </row>
    <row r="695" spans="1:15" ht="18.95" customHeight="1">
      <c r="A695" s="7"/>
      <c r="B695" s="8"/>
      <c r="C695" s="106"/>
      <c r="D695" s="107"/>
      <c r="E695" s="104"/>
      <c r="F695" s="105"/>
      <c r="G695" s="104"/>
      <c r="H695" s="105"/>
      <c r="I695" s="104"/>
      <c r="J695" s="105"/>
      <c r="K695" s="104"/>
      <c r="L695" s="105"/>
      <c r="M695" s="104"/>
      <c r="N695" s="105"/>
      <c r="O695" s="9"/>
    </row>
    <row r="696" spans="1:15" ht="18.95" customHeight="1">
      <c r="A696" s="6"/>
      <c r="B696" s="6"/>
      <c r="C696" s="89"/>
      <c r="D696" s="90"/>
      <c r="E696" s="91"/>
      <c r="F696" s="92"/>
      <c r="G696" s="91"/>
      <c r="H696" s="92"/>
      <c r="I696" s="91"/>
      <c r="J696" s="92"/>
      <c r="K696" s="91"/>
      <c r="L696" s="92"/>
      <c r="M696" s="91"/>
      <c r="N696" s="92"/>
      <c r="O696" s="9"/>
    </row>
    <row r="697" spans="1:15" ht="18.95" customHeight="1">
      <c r="A697" s="6" t="s">
        <v>18</v>
      </c>
      <c r="B697" s="8" t="s">
        <v>348</v>
      </c>
      <c r="C697" s="89">
        <v>100</v>
      </c>
      <c r="D697" s="90"/>
      <c r="E697" s="91">
        <v>0.64</v>
      </c>
      <c r="F697" s="92"/>
      <c r="G697" s="91">
        <v>0.64</v>
      </c>
      <c r="H697" s="92"/>
      <c r="I697" s="91">
        <v>15.68</v>
      </c>
      <c r="J697" s="92"/>
      <c r="K697" s="91">
        <v>72</v>
      </c>
      <c r="L697" s="92"/>
      <c r="M697" s="91">
        <v>3.2</v>
      </c>
      <c r="N697" s="92"/>
      <c r="O697" s="13"/>
    </row>
    <row r="698" spans="1:15" ht="18.95" customHeight="1">
      <c r="A698" s="8"/>
      <c r="B698" s="8"/>
      <c r="C698" s="89"/>
      <c r="D698" s="90"/>
      <c r="E698" s="91"/>
      <c r="F698" s="92"/>
      <c r="G698" s="91"/>
      <c r="H698" s="92"/>
      <c r="I698" s="91"/>
      <c r="J698" s="92"/>
      <c r="K698" s="91"/>
      <c r="L698" s="92"/>
      <c r="M698" s="91"/>
      <c r="N698" s="92"/>
      <c r="O698" s="14"/>
    </row>
    <row r="699" spans="1:15" ht="18.95" customHeight="1">
      <c r="A699" s="6" t="s">
        <v>19</v>
      </c>
      <c r="B699" s="30" t="s">
        <v>402</v>
      </c>
      <c r="C699" s="89">
        <v>40</v>
      </c>
      <c r="D699" s="90"/>
      <c r="E699" s="91">
        <v>0.56999999999999995</v>
      </c>
      <c r="F699" s="92"/>
      <c r="G699" s="91">
        <v>2.11</v>
      </c>
      <c r="H699" s="92"/>
      <c r="I699" s="91">
        <v>3.52</v>
      </c>
      <c r="J699" s="92"/>
      <c r="K699" s="91">
        <v>35</v>
      </c>
      <c r="L699" s="92"/>
      <c r="M699" s="91">
        <v>5.6</v>
      </c>
      <c r="N699" s="92"/>
      <c r="O699" s="9" t="s">
        <v>383</v>
      </c>
    </row>
    <row r="700" spans="1:15" ht="18.95" customHeight="1">
      <c r="A700" s="7"/>
      <c r="B700" s="15" t="s">
        <v>303</v>
      </c>
      <c r="C700" s="89">
        <v>150</v>
      </c>
      <c r="D700" s="90"/>
      <c r="E700" s="91">
        <v>1.58</v>
      </c>
      <c r="F700" s="92"/>
      <c r="G700" s="91">
        <v>2.56</v>
      </c>
      <c r="H700" s="92"/>
      <c r="I700" s="91">
        <v>6.57</v>
      </c>
      <c r="J700" s="92"/>
      <c r="K700" s="91">
        <v>40.200000000000003</v>
      </c>
      <c r="L700" s="92"/>
      <c r="M700" s="91">
        <v>11.15</v>
      </c>
      <c r="N700" s="92"/>
      <c r="O700" s="9" t="s">
        <v>373</v>
      </c>
    </row>
    <row r="701" spans="1:15" ht="18.95" customHeight="1">
      <c r="A701" s="7"/>
      <c r="B701" s="8" t="s">
        <v>304</v>
      </c>
      <c r="C701" s="89">
        <v>120</v>
      </c>
      <c r="D701" s="90"/>
      <c r="E701" s="91">
        <v>2.9</v>
      </c>
      <c r="F701" s="92"/>
      <c r="G701" s="91">
        <v>4.29</v>
      </c>
      <c r="H701" s="92"/>
      <c r="I701" s="91">
        <v>29.3</v>
      </c>
      <c r="J701" s="92"/>
      <c r="K701" s="91">
        <v>167</v>
      </c>
      <c r="L701" s="92"/>
      <c r="M701" s="91">
        <v>0</v>
      </c>
      <c r="N701" s="92"/>
      <c r="O701" s="9" t="s">
        <v>357</v>
      </c>
    </row>
    <row r="702" spans="1:15" ht="18.95" customHeight="1">
      <c r="A702" s="7"/>
      <c r="B702" s="8" t="s">
        <v>305</v>
      </c>
      <c r="C702" s="89">
        <v>60</v>
      </c>
      <c r="D702" s="90"/>
      <c r="E702" s="91">
        <v>9.8000000000000007</v>
      </c>
      <c r="F702" s="92"/>
      <c r="G702" s="91">
        <v>9.68</v>
      </c>
      <c r="H702" s="92"/>
      <c r="I702" s="91">
        <v>4.41</v>
      </c>
      <c r="J702" s="92"/>
      <c r="K702" s="91">
        <v>144</v>
      </c>
      <c r="L702" s="92"/>
      <c r="M702" s="91">
        <v>0.66</v>
      </c>
      <c r="N702" s="92"/>
      <c r="O702" s="9"/>
    </row>
    <row r="703" spans="1:15" ht="18.95" customHeight="1">
      <c r="A703" s="7"/>
      <c r="B703" s="8" t="s">
        <v>88</v>
      </c>
      <c r="C703" s="89">
        <v>150</v>
      </c>
      <c r="D703" s="90"/>
      <c r="E703" s="91">
        <v>0.2</v>
      </c>
      <c r="F703" s="92"/>
      <c r="G703" s="91">
        <v>0</v>
      </c>
      <c r="H703" s="92"/>
      <c r="I703" s="91">
        <v>9.35</v>
      </c>
      <c r="J703" s="92"/>
      <c r="K703" s="91">
        <v>36</v>
      </c>
      <c r="L703" s="92"/>
      <c r="M703" s="91">
        <v>25.1</v>
      </c>
      <c r="N703" s="92"/>
      <c r="O703" s="9" t="s">
        <v>47</v>
      </c>
    </row>
    <row r="704" spans="1:15" ht="18.95" customHeight="1" thickBot="1">
      <c r="A704" s="16"/>
      <c r="B704" s="7" t="s">
        <v>27</v>
      </c>
      <c r="C704" s="89">
        <v>40</v>
      </c>
      <c r="D704" s="90"/>
      <c r="E704" s="91">
        <v>2.64</v>
      </c>
      <c r="F704" s="92"/>
      <c r="G704" s="91">
        <v>0.48</v>
      </c>
      <c r="H704" s="92"/>
      <c r="I704" s="91">
        <v>13.36</v>
      </c>
      <c r="J704" s="92"/>
      <c r="K704" s="91">
        <v>69.5</v>
      </c>
      <c r="L704" s="92"/>
      <c r="M704" s="91">
        <v>0</v>
      </c>
      <c r="N704" s="92"/>
      <c r="O704" s="25"/>
    </row>
    <row r="705" spans="1:15" ht="18.95" customHeight="1" thickBot="1">
      <c r="A705" s="10"/>
      <c r="B705" s="11"/>
      <c r="C705" s="81">
        <f>SUM(C699:C704)</f>
        <v>560</v>
      </c>
      <c r="D705" s="82"/>
      <c r="E705" s="83">
        <f>SUM(E699:F704)</f>
        <v>17.690000000000001</v>
      </c>
      <c r="F705" s="84"/>
      <c r="G705" s="83">
        <f>SUM(G699:H704)</f>
        <v>19.12</v>
      </c>
      <c r="H705" s="84"/>
      <c r="I705" s="83">
        <f>SUM(I699:J704)</f>
        <v>66.509999999999991</v>
      </c>
      <c r="J705" s="84"/>
      <c r="K705" s="83">
        <f>SUM(K699:L704)</f>
        <v>491.7</v>
      </c>
      <c r="L705" s="84"/>
      <c r="M705" s="83">
        <f>SUM(M699:N704)</f>
        <v>42.510000000000005</v>
      </c>
      <c r="N705" s="126"/>
      <c r="O705" s="12"/>
    </row>
    <row r="706" spans="1:15" ht="18.95" customHeight="1">
      <c r="A706" s="18"/>
      <c r="B706" s="18"/>
      <c r="C706" s="102"/>
      <c r="D706" s="103"/>
      <c r="E706" s="104"/>
      <c r="F706" s="105"/>
      <c r="G706" s="104"/>
      <c r="H706" s="105"/>
      <c r="I706" s="104"/>
      <c r="J706" s="105"/>
      <c r="K706" s="104"/>
      <c r="L706" s="105"/>
      <c r="M706" s="104"/>
      <c r="N706" s="105"/>
      <c r="O706" s="14"/>
    </row>
    <row r="707" spans="1:15" ht="18.95" customHeight="1">
      <c r="A707" s="18" t="s">
        <v>28</v>
      </c>
      <c r="B707" s="8" t="s">
        <v>29</v>
      </c>
      <c r="C707" s="89">
        <v>150</v>
      </c>
      <c r="D707" s="90"/>
      <c r="E707" s="91">
        <v>4.3</v>
      </c>
      <c r="F707" s="92"/>
      <c r="G707" s="91">
        <v>4.96</v>
      </c>
      <c r="H707" s="92"/>
      <c r="I707" s="91">
        <v>6.36</v>
      </c>
      <c r="J707" s="92"/>
      <c r="K707" s="91">
        <v>86.8</v>
      </c>
      <c r="L707" s="92"/>
      <c r="M707" s="91">
        <v>1.0900000000000001</v>
      </c>
      <c r="N707" s="92"/>
      <c r="O707" s="9"/>
    </row>
    <row r="708" spans="1:15" ht="18.95" customHeight="1">
      <c r="A708" s="18"/>
      <c r="B708" s="8" t="s">
        <v>161</v>
      </c>
      <c r="C708" s="89">
        <v>20</v>
      </c>
      <c r="D708" s="90"/>
      <c r="E708" s="91">
        <v>1.5</v>
      </c>
      <c r="F708" s="92"/>
      <c r="G708" s="91">
        <v>2.36</v>
      </c>
      <c r="H708" s="92"/>
      <c r="I708" s="91">
        <v>14.9</v>
      </c>
      <c r="J708" s="92"/>
      <c r="K708" s="91">
        <v>83.4</v>
      </c>
      <c r="L708" s="92"/>
      <c r="M708" s="91">
        <v>0</v>
      </c>
      <c r="N708" s="92"/>
      <c r="O708" s="9"/>
    </row>
    <row r="709" spans="1:15" ht="18.95" customHeight="1" thickBot="1">
      <c r="A709" s="7"/>
      <c r="B709" s="8" t="s">
        <v>162</v>
      </c>
      <c r="C709" s="89">
        <v>80</v>
      </c>
      <c r="D709" s="90"/>
      <c r="E709" s="91">
        <v>0.72</v>
      </c>
      <c r="F709" s="92"/>
      <c r="G709" s="91">
        <v>0</v>
      </c>
      <c r="H709" s="92"/>
      <c r="I709" s="91">
        <v>7.6</v>
      </c>
      <c r="J709" s="92"/>
      <c r="K709" s="91">
        <v>34.4</v>
      </c>
      <c r="L709" s="92"/>
      <c r="M709" s="91">
        <v>8</v>
      </c>
      <c r="N709" s="92"/>
      <c r="O709" s="25"/>
    </row>
    <row r="710" spans="1:15" ht="18.95" customHeight="1" thickBot="1">
      <c r="A710" s="19"/>
      <c r="B710" s="11"/>
      <c r="C710" s="81">
        <f>SUM(C707:C709)</f>
        <v>250</v>
      </c>
      <c r="D710" s="82"/>
      <c r="E710" s="83">
        <f>SUM(E707:F709)</f>
        <v>6.52</v>
      </c>
      <c r="F710" s="84"/>
      <c r="G710" s="83">
        <f>SUM(G707:H709)</f>
        <v>7.32</v>
      </c>
      <c r="H710" s="84"/>
      <c r="I710" s="83">
        <f>SUM(I707:J709)</f>
        <v>28.86</v>
      </c>
      <c r="J710" s="84"/>
      <c r="K710" s="83">
        <f>SUM(K707:L709)</f>
        <v>204.6</v>
      </c>
      <c r="L710" s="84"/>
      <c r="M710" s="83">
        <f>SUM(M707:N709)</f>
        <v>9.09</v>
      </c>
      <c r="N710" s="126"/>
      <c r="O710" s="12"/>
    </row>
    <row r="711" spans="1:15" ht="18.95" customHeight="1">
      <c r="A711" s="20"/>
      <c r="B711" s="21"/>
      <c r="C711" s="102"/>
      <c r="D711" s="103"/>
      <c r="E711" s="104"/>
      <c r="F711" s="105"/>
      <c r="G711" s="104"/>
      <c r="H711" s="105"/>
      <c r="I711" s="104"/>
      <c r="J711" s="105"/>
      <c r="K711" s="104"/>
      <c r="L711" s="105"/>
      <c r="M711" s="104"/>
      <c r="N711" s="105"/>
      <c r="O711" s="22"/>
    </row>
    <row r="712" spans="1:15" ht="18.95" customHeight="1">
      <c r="A712" s="6" t="s">
        <v>31</v>
      </c>
      <c r="B712" s="8" t="s">
        <v>403</v>
      </c>
      <c r="C712" s="89">
        <v>150</v>
      </c>
      <c r="D712" s="90"/>
      <c r="E712" s="91">
        <v>2.94</v>
      </c>
      <c r="F712" s="92"/>
      <c r="G712" s="91">
        <v>4.5599999999999996</v>
      </c>
      <c r="H712" s="92"/>
      <c r="I712" s="91">
        <v>18.100000000000001</v>
      </c>
      <c r="J712" s="92"/>
      <c r="K712" s="91">
        <v>127</v>
      </c>
      <c r="L712" s="92"/>
      <c r="M712" s="91">
        <v>10.199999999999999</v>
      </c>
      <c r="N712" s="92"/>
      <c r="O712" s="9" t="s">
        <v>372</v>
      </c>
    </row>
    <row r="713" spans="1:15" ht="18.95" customHeight="1">
      <c r="A713" s="23"/>
      <c r="B713" s="15" t="s">
        <v>307</v>
      </c>
      <c r="C713" s="89">
        <v>60</v>
      </c>
      <c r="D713" s="90"/>
      <c r="E713" s="91">
        <v>6.77</v>
      </c>
      <c r="F713" s="92"/>
      <c r="G713" s="91">
        <v>3.61</v>
      </c>
      <c r="H713" s="92"/>
      <c r="I713" s="91">
        <v>6.44</v>
      </c>
      <c r="J713" s="92"/>
      <c r="K713" s="91">
        <v>86</v>
      </c>
      <c r="L713" s="92"/>
      <c r="M713" s="91">
        <v>0.39</v>
      </c>
      <c r="N713" s="92"/>
      <c r="O713" s="9" t="s">
        <v>422</v>
      </c>
    </row>
    <row r="714" spans="1:15" ht="18.95" customHeight="1">
      <c r="A714" s="7"/>
      <c r="B714" s="8" t="s">
        <v>58</v>
      </c>
      <c r="C714" s="89">
        <v>150</v>
      </c>
      <c r="D714" s="90"/>
      <c r="E714" s="91">
        <v>0</v>
      </c>
      <c r="F714" s="92"/>
      <c r="G714" s="91">
        <v>0</v>
      </c>
      <c r="H714" s="92"/>
      <c r="I714" s="91">
        <v>9.1</v>
      </c>
      <c r="J714" s="92"/>
      <c r="K714" s="91">
        <v>35</v>
      </c>
      <c r="L714" s="92"/>
      <c r="M714" s="91">
        <v>0</v>
      </c>
      <c r="N714" s="92"/>
      <c r="O714" s="9" t="s">
        <v>363</v>
      </c>
    </row>
    <row r="715" spans="1:15" ht="18.95" customHeight="1" thickBot="1">
      <c r="A715" s="16"/>
      <c r="B715" s="24" t="s">
        <v>37</v>
      </c>
      <c r="C715" s="85">
        <v>40</v>
      </c>
      <c r="D715" s="86"/>
      <c r="E715" s="87">
        <v>2.64</v>
      </c>
      <c r="F715" s="88"/>
      <c r="G715" s="87">
        <v>0.26</v>
      </c>
      <c r="H715" s="88"/>
      <c r="I715" s="87">
        <v>18.68</v>
      </c>
      <c r="J715" s="88"/>
      <c r="K715" s="87">
        <v>89.4</v>
      </c>
      <c r="L715" s="88"/>
      <c r="M715" s="87">
        <v>0</v>
      </c>
      <c r="N715" s="88"/>
      <c r="O715" s="25"/>
    </row>
    <row r="716" spans="1:15" ht="36" customHeight="1" thickBot="1">
      <c r="A716" s="11"/>
      <c r="B716" s="11"/>
      <c r="C716" s="81">
        <f t="shared" ref="C716" si="76">SUM(C712:C715)</f>
        <v>400</v>
      </c>
      <c r="D716" s="82"/>
      <c r="E716" s="83">
        <f>SUM(E712:F715)</f>
        <v>12.35</v>
      </c>
      <c r="F716" s="84"/>
      <c r="G716" s="83">
        <f t="shared" ref="G716" si="77">SUM(G712:H715)</f>
        <v>8.43</v>
      </c>
      <c r="H716" s="84"/>
      <c r="I716" s="83">
        <f t="shared" ref="I716" si="78">SUM(I712:J715)</f>
        <v>52.32</v>
      </c>
      <c r="J716" s="84"/>
      <c r="K716" s="83">
        <f t="shared" ref="K716" si="79">SUM(K712:L715)</f>
        <v>337.4</v>
      </c>
      <c r="L716" s="84"/>
      <c r="M716" s="83">
        <f t="shared" ref="M716" si="80">SUM(M712:N715)</f>
        <v>10.59</v>
      </c>
      <c r="N716" s="84"/>
      <c r="O716" s="26"/>
    </row>
    <row r="717" spans="1:15" ht="38.25" customHeight="1">
      <c r="A717" s="27" t="s">
        <v>309</v>
      </c>
      <c r="B717" s="28"/>
      <c r="C717" s="77"/>
      <c r="D717" s="78"/>
      <c r="E717" s="79">
        <f>E694+E697+E705+E710+E716</f>
        <v>49.160000000000004</v>
      </c>
      <c r="F717" s="80"/>
      <c r="G717" s="79">
        <f>G694+G697+G705+G710+G716</f>
        <v>47.28</v>
      </c>
      <c r="H717" s="80"/>
      <c r="I717" s="79">
        <f>I694+I697+I705+I710+I716</f>
        <v>211.84999999999997</v>
      </c>
      <c r="J717" s="80"/>
      <c r="K717" s="79">
        <f>K694+K697+K705+K710+K716</f>
        <v>1458.6999999999998</v>
      </c>
      <c r="L717" s="80"/>
      <c r="M717" s="79">
        <f>M694+M697+M705+M710+M716</f>
        <v>66.23</v>
      </c>
      <c r="N717" s="80"/>
      <c r="O717" s="29"/>
    </row>
    <row r="718" spans="1:15" ht="18.95" customHeight="1"/>
    <row r="719" spans="1:15" ht="18.95" customHeight="1"/>
    <row r="720" spans="1:15" ht="18.95" customHeight="1"/>
    <row r="721" spans="1:15" ht="18.95" customHeight="1"/>
    <row r="722" spans="1:15" ht="18.95" customHeight="1"/>
    <row r="723" spans="1:15" ht="18.95" customHeight="1"/>
    <row r="724" spans="1:15" ht="18.95" customHeight="1"/>
    <row r="725" spans="1:15" ht="18.95" customHeight="1">
      <c r="A725" s="3"/>
      <c r="B725" s="2"/>
      <c r="C725" s="3"/>
      <c r="D725" s="3"/>
      <c r="E725" s="3" t="s">
        <v>310</v>
      </c>
      <c r="F725" s="3"/>
      <c r="G725" s="36"/>
      <c r="H725" s="36"/>
      <c r="I725" s="36"/>
      <c r="J725" s="36"/>
      <c r="K725" s="36"/>
      <c r="L725" s="36"/>
      <c r="M725" s="37"/>
      <c r="N725" s="37"/>
      <c r="O725" s="3"/>
    </row>
    <row r="726" spans="1:15" ht="18.95" customHeight="1">
      <c r="A726" s="114" t="s">
        <v>1</v>
      </c>
      <c r="B726" s="114" t="s">
        <v>2</v>
      </c>
      <c r="C726" s="117" t="s">
        <v>168</v>
      </c>
      <c r="D726" s="118"/>
      <c r="E726" s="123" t="s">
        <v>4</v>
      </c>
      <c r="F726" s="124"/>
      <c r="G726" s="124"/>
      <c r="H726" s="124"/>
      <c r="I726" s="124"/>
      <c r="J726" s="125"/>
      <c r="K726" s="117" t="s">
        <v>5</v>
      </c>
      <c r="L726" s="118"/>
      <c r="M726" s="117" t="s">
        <v>6</v>
      </c>
      <c r="N726" s="118"/>
      <c r="O726" s="74" t="s">
        <v>7</v>
      </c>
    </row>
    <row r="727" spans="1:15" ht="18.95" customHeight="1">
      <c r="A727" s="115"/>
      <c r="B727" s="115"/>
      <c r="C727" s="119"/>
      <c r="D727" s="120"/>
      <c r="E727" s="110" t="s">
        <v>8</v>
      </c>
      <c r="F727" s="111"/>
      <c r="G727" s="110" t="s">
        <v>9</v>
      </c>
      <c r="H727" s="111"/>
      <c r="I727" s="110" t="s">
        <v>10</v>
      </c>
      <c r="J727" s="111"/>
      <c r="K727" s="119"/>
      <c r="L727" s="120"/>
      <c r="M727" s="119"/>
      <c r="N727" s="120"/>
      <c r="O727" s="75"/>
    </row>
    <row r="728" spans="1:15" ht="18.95" customHeight="1">
      <c r="A728" s="116"/>
      <c r="B728" s="116"/>
      <c r="C728" s="121"/>
      <c r="D728" s="122"/>
      <c r="E728" s="112"/>
      <c r="F728" s="113"/>
      <c r="G728" s="112"/>
      <c r="H728" s="113"/>
      <c r="I728" s="112"/>
      <c r="J728" s="113"/>
      <c r="K728" s="121"/>
      <c r="L728" s="122"/>
      <c r="M728" s="121"/>
      <c r="N728" s="122"/>
      <c r="O728" s="76"/>
    </row>
    <row r="729" spans="1:15" ht="18.95" customHeight="1">
      <c r="A729" s="6" t="s">
        <v>311</v>
      </c>
      <c r="B729" s="6"/>
      <c r="C729" s="89"/>
      <c r="D729" s="90"/>
      <c r="E729" s="89"/>
      <c r="F729" s="90"/>
      <c r="G729" s="89"/>
      <c r="H729" s="90"/>
      <c r="I729" s="89"/>
      <c r="J729" s="90"/>
      <c r="K729" s="89"/>
      <c r="L729" s="90"/>
      <c r="M729" s="89"/>
      <c r="N729" s="90"/>
      <c r="O729" s="7"/>
    </row>
    <row r="730" spans="1:15" ht="18.95" customHeight="1">
      <c r="A730" s="6" t="s">
        <v>12</v>
      </c>
      <c r="B730" s="15" t="s">
        <v>370</v>
      </c>
      <c r="C730" s="89">
        <v>150</v>
      </c>
      <c r="D730" s="90"/>
      <c r="E730" s="91">
        <v>3.34</v>
      </c>
      <c r="F730" s="92"/>
      <c r="G730" s="91">
        <v>4.45</v>
      </c>
      <c r="H730" s="92"/>
      <c r="I730" s="91">
        <v>16.399999999999999</v>
      </c>
      <c r="J730" s="92"/>
      <c r="K730" s="91">
        <v>121.55</v>
      </c>
      <c r="L730" s="92"/>
      <c r="M730" s="91">
        <v>0.5</v>
      </c>
      <c r="N730" s="92"/>
      <c r="O730" s="9" t="s">
        <v>369</v>
      </c>
    </row>
    <row r="731" spans="1:15" ht="18.95" customHeight="1">
      <c r="A731" s="7"/>
      <c r="B731" s="8" t="s">
        <v>43</v>
      </c>
      <c r="C731" s="89">
        <v>150</v>
      </c>
      <c r="D731" s="90"/>
      <c r="E731" s="91">
        <v>2.9</v>
      </c>
      <c r="F731" s="92"/>
      <c r="G731" s="91">
        <v>2.61</v>
      </c>
      <c r="H731" s="92"/>
      <c r="I731" s="91">
        <v>17.18</v>
      </c>
      <c r="J731" s="92"/>
      <c r="K731" s="91">
        <v>101</v>
      </c>
      <c r="L731" s="92"/>
      <c r="M731" s="91">
        <v>0.4</v>
      </c>
      <c r="N731" s="92"/>
      <c r="O731" s="9" t="s">
        <v>64</v>
      </c>
    </row>
    <row r="732" spans="1:15" ht="18.95" customHeight="1" thickBot="1">
      <c r="A732" s="7"/>
      <c r="B732" s="8" t="s">
        <v>312</v>
      </c>
      <c r="C732" s="108" t="s">
        <v>423</v>
      </c>
      <c r="D732" s="109"/>
      <c r="E732" s="91">
        <v>4.9000000000000004</v>
      </c>
      <c r="F732" s="92"/>
      <c r="G732" s="91">
        <v>6.2</v>
      </c>
      <c r="H732" s="92"/>
      <c r="I732" s="91">
        <v>14.2</v>
      </c>
      <c r="J732" s="92"/>
      <c r="K732" s="91">
        <v>133</v>
      </c>
      <c r="L732" s="92"/>
      <c r="M732" s="91">
        <v>0</v>
      </c>
      <c r="N732" s="92"/>
      <c r="O732" s="9"/>
    </row>
    <row r="733" spans="1:15" ht="18.95" customHeight="1" thickBot="1">
      <c r="A733" s="10"/>
      <c r="B733" s="11"/>
      <c r="C733" s="81">
        <v>375</v>
      </c>
      <c r="D733" s="82"/>
      <c r="E733" s="83">
        <f>SUM(E730:F732)</f>
        <v>11.14</v>
      </c>
      <c r="F733" s="84"/>
      <c r="G733" s="83">
        <f>SUM(G730:H732)</f>
        <v>13.260000000000002</v>
      </c>
      <c r="H733" s="84"/>
      <c r="I733" s="83">
        <f>SUM(I730:J732)</f>
        <v>47.78</v>
      </c>
      <c r="J733" s="84"/>
      <c r="K733" s="83">
        <f>SUM(K730:L732)</f>
        <v>355.55</v>
      </c>
      <c r="L733" s="84"/>
      <c r="M733" s="83">
        <f>SUM(M730:N732)</f>
        <v>0.9</v>
      </c>
      <c r="N733" s="84"/>
      <c r="O733" s="12"/>
    </row>
    <row r="734" spans="1:15" ht="18.95" customHeight="1">
      <c r="A734" s="7"/>
      <c r="B734" s="8"/>
      <c r="C734" s="106"/>
      <c r="D734" s="107"/>
      <c r="E734" s="104"/>
      <c r="F734" s="105"/>
      <c r="G734" s="104"/>
      <c r="H734" s="105"/>
      <c r="I734" s="104"/>
      <c r="J734" s="105"/>
      <c r="K734" s="104"/>
      <c r="L734" s="105"/>
      <c r="M734" s="104"/>
      <c r="N734" s="105"/>
      <c r="O734" s="9"/>
    </row>
    <row r="735" spans="1:15" ht="18.95" customHeight="1">
      <c r="A735" s="6" t="s">
        <v>18</v>
      </c>
      <c r="B735" s="8" t="s">
        <v>343</v>
      </c>
      <c r="C735" s="89">
        <v>100</v>
      </c>
      <c r="D735" s="90"/>
      <c r="E735" s="91">
        <v>0.3</v>
      </c>
      <c r="F735" s="92"/>
      <c r="G735" s="91">
        <v>0</v>
      </c>
      <c r="H735" s="92"/>
      <c r="I735" s="91">
        <v>18</v>
      </c>
      <c r="J735" s="92"/>
      <c r="K735" s="91">
        <v>74.400000000000006</v>
      </c>
      <c r="L735" s="92"/>
      <c r="M735" s="91">
        <v>9</v>
      </c>
      <c r="N735" s="92"/>
      <c r="O735" s="13"/>
    </row>
    <row r="736" spans="1:15" ht="18.95" customHeight="1">
      <c r="A736" s="6"/>
      <c r="B736" s="30"/>
      <c r="C736" s="89"/>
      <c r="D736" s="90"/>
      <c r="E736" s="91"/>
      <c r="F736" s="92"/>
      <c r="G736" s="91"/>
      <c r="H736" s="92"/>
      <c r="I736" s="91"/>
      <c r="J736" s="92"/>
      <c r="K736" s="91"/>
      <c r="L736" s="92"/>
      <c r="M736" s="91"/>
      <c r="N736" s="92"/>
      <c r="O736" s="9"/>
    </row>
    <row r="737" spans="1:15" ht="18.95" customHeight="1">
      <c r="A737" s="6" t="s">
        <v>19</v>
      </c>
      <c r="B737" s="30" t="s">
        <v>393</v>
      </c>
      <c r="C737" s="89">
        <v>45</v>
      </c>
      <c r="D737" s="90"/>
      <c r="E737" s="91">
        <v>0.45</v>
      </c>
      <c r="F737" s="92"/>
      <c r="G737" s="91">
        <v>2.4700000000000002</v>
      </c>
      <c r="H737" s="92"/>
      <c r="I737" s="91">
        <v>1.9</v>
      </c>
      <c r="J737" s="92"/>
      <c r="K737" s="91">
        <v>31.6</v>
      </c>
      <c r="L737" s="92"/>
      <c r="M737" s="91">
        <v>8.17</v>
      </c>
      <c r="N737" s="92"/>
      <c r="O737" s="9" t="s">
        <v>45</v>
      </c>
    </row>
    <row r="738" spans="1:15" ht="18.95" customHeight="1">
      <c r="A738" s="6"/>
      <c r="B738" s="8" t="s">
        <v>86</v>
      </c>
      <c r="C738" s="89">
        <v>150</v>
      </c>
      <c r="D738" s="90"/>
      <c r="E738" s="91">
        <v>1.7</v>
      </c>
      <c r="F738" s="92"/>
      <c r="G738" s="91">
        <v>1.1000000000000001</v>
      </c>
      <c r="H738" s="92"/>
      <c r="I738" s="91">
        <v>12.2</v>
      </c>
      <c r="J738" s="92"/>
      <c r="K738" s="91">
        <v>83</v>
      </c>
      <c r="L738" s="92"/>
      <c r="M738" s="91">
        <v>2.4</v>
      </c>
      <c r="N738" s="92"/>
      <c r="O738" s="9" t="s">
        <v>47</v>
      </c>
    </row>
    <row r="739" spans="1:15" ht="18.95" customHeight="1">
      <c r="A739" s="23"/>
      <c r="B739" s="15" t="s">
        <v>94</v>
      </c>
      <c r="C739" s="89">
        <v>100</v>
      </c>
      <c r="D739" s="90"/>
      <c r="E739" s="91">
        <v>1.24</v>
      </c>
      <c r="F739" s="92"/>
      <c r="G739" s="91">
        <v>1.94</v>
      </c>
      <c r="H739" s="92"/>
      <c r="I739" s="91">
        <v>5.65</v>
      </c>
      <c r="J739" s="92"/>
      <c r="K739" s="91">
        <v>45</v>
      </c>
      <c r="L739" s="92"/>
      <c r="M739" s="91">
        <v>10</v>
      </c>
      <c r="N739" s="92"/>
      <c r="O739" s="9" t="s">
        <v>85</v>
      </c>
    </row>
    <row r="740" spans="1:15" ht="18.95" customHeight="1">
      <c r="A740" s="7"/>
      <c r="B740" s="8" t="s">
        <v>314</v>
      </c>
      <c r="C740" s="89">
        <v>60</v>
      </c>
      <c r="D740" s="90"/>
      <c r="E740" s="91">
        <v>8.8699999999999992</v>
      </c>
      <c r="F740" s="92"/>
      <c r="G740" s="91">
        <v>9.83</v>
      </c>
      <c r="H740" s="92"/>
      <c r="I740" s="91">
        <v>11.7</v>
      </c>
      <c r="J740" s="92"/>
      <c r="K740" s="91">
        <v>171</v>
      </c>
      <c r="L740" s="92"/>
      <c r="M740" s="91">
        <v>0.85</v>
      </c>
      <c r="N740" s="92"/>
      <c r="O740" s="9" t="s">
        <v>373</v>
      </c>
    </row>
    <row r="741" spans="1:15" ht="18.95" customHeight="1">
      <c r="A741" s="7"/>
      <c r="B741" s="8" t="s">
        <v>160</v>
      </c>
      <c r="C741" s="89">
        <v>150</v>
      </c>
      <c r="D741" s="90"/>
      <c r="E741" s="91">
        <v>0.1</v>
      </c>
      <c r="F741" s="92"/>
      <c r="G741" s="91">
        <v>0</v>
      </c>
      <c r="H741" s="92"/>
      <c r="I741" s="91">
        <v>9.6</v>
      </c>
      <c r="J741" s="92"/>
      <c r="K741" s="91">
        <v>36</v>
      </c>
      <c r="L741" s="92"/>
      <c r="M741" s="91">
        <v>25</v>
      </c>
      <c r="N741" s="92"/>
      <c r="O741" s="9" t="s">
        <v>377</v>
      </c>
    </row>
    <row r="742" spans="1:15" ht="18.95" customHeight="1" thickBot="1">
      <c r="A742" s="7"/>
      <c r="B742" s="7" t="s">
        <v>27</v>
      </c>
      <c r="C742" s="89">
        <v>40</v>
      </c>
      <c r="D742" s="90"/>
      <c r="E742" s="91">
        <v>2.64</v>
      </c>
      <c r="F742" s="92"/>
      <c r="G742" s="91">
        <v>0.48</v>
      </c>
      <c r="H742" s="92"/>
      <c r="I742" s="91">
        <v>13.36</v>
      </c>
      <c r="J742" s="92"/>
      <c r="K742" s="91">
        <v>69.5</v>
      </c>
      <c r="L742" s="92"/>
      <c r="M742" s="91">
        <v>0</v>
      </c>
      <c r="N742" s="92"/>
      <c r="O742" s="25"/>
    </row>
    <row r="743" spans="1:15" ht="18.95" customHeight="1" thickBot="1">
      <c r="A743" s="10"/>
      <c r="B743" s="11"/>
      <c r="C743" s="81">
        <f>SUM(C737:D742)</f>
        <v>545</v>
      </c>
      <c r="D743" s="82"/>
      <c r="E743" s="81">
        <f>SUM(E737:F742)</f>
        <v>14.999999999999998</v>
      </c>
      <c r="F743" s="82"/>
      <c r="G743" s="81">
        <f>SUM(G737:H742)</f>
        <v>15.82</v>
      </c>
      <c r="H743" s="82"/>
      <c r="I743" s="81">
        <f>SUM(I737:J742)</f>
        <v>54.41</v>
      </c>
      <c r="J743" s="82"/>
      <c r="K743" s="83">
        <f>SUM(K737:L742)</f>
        <v>436.1</v>
      </c>
      <c r="L743" s="82"/>
      <c r="M743" s="81">
        <f>SUM(M737:N742)</f>
        <v>46.42</v>
      </c>
      <c r="N743" s="82"/>
      <c r="O743" s="12"/>
    </row>
    <row r="744" spans="1:15" ht="18.95" customHeight="1">
      <c r="A744" s="18"/>
      <c r="B744" s="18"/>
      <c r="C744" s="102"/>
      <c r="D744" s="103"/>
      <c r="E744" s="104"/>
      <c r="F744" s="105"/>
      <c r="G744" s="104"/>
      <c r="H744" s="105"/>
      <c r="I744" s="104"/>
      <c r="J744" s="105"/>
      <c r="K744" s="104"/>
      <c r="L744" s="105"/>
      <c r="M744" s="104"/>
      <c r="N744" s="105"/>
      <c r="O744" s="14"/>
    </row>
    <row r="745" spans="1:15" ht="18.95" customHeight="1">
      <c r="A745" s="18" t="s">
        <v>28</v>
      </c>
      <c r="B745" s="8" t="s">
        <v>51</v>
      </c>
      <c r="C745" s="89">
        <v>150</v>
      </c>
      <c r="D745" s="90"/>
      <c r="E745" s="91">
        <v>2.2999999999999998</v>
      </c>
      <c r="F745" s="92"/>
      <c r="G745" s="91">
        <v>4.6500000000000004</v>
      </c>
      <c r="H745" s="92"/>
      <c r="I745" s="91">
        <v>3.18</v>
      </c>
      <c r="J745" s="92"/>
      <c r="K745" s="91">
        <v>65.8</v>
      </c>
      <c r="L745" s="92"/>
      <c r="M745" s="91">
        <v>1.0900000000000001</v>
      </c>
      <c r="N745" s="92"/>
      <c r="O745" s="42"/>
    </row>
    <row r="746" spans="1:15" ht="18.95" customHeight="1" thickBot="1">
      <c r="A746" s="7"/>
      <c r="B746" s="8" t="s">
        <v>425</v>
      </c>
      <c r="C746" s="89">
        <v>50</v>
      </c>
      <c r="D746" s="90"/>
      <c r="E746" s="91">
        <v>3.9</v>
      </c>
      <c r="F746" s="92"/>
      <c r="G746" s="91">
        <v>3.06</v>
      </c>
      <c r="H746" s="92"/>
      <c r="I746" s="91">
        <v>26.9</v>
      </c>
      <c r="J746" s="92"/>
      <c r="K746" s="91">
        <v>151</v>
      </c>
      <c r="L746" s="92"/>
      <c r="M746" s="91">
        <v>0</v>
      </c>
      <c r="N746" s="92"/>
      <c r="O746" s="9" t="s">
        <v>424</v>
      </c>
    </row>
    <row r="747" spans="1:15" ht="18.95" customHeight="1" thickBot="1">
      <c r="A747" s="10"/>
      <c r="B747" s="11"/>
      <c r="C747" s="81">
        <f>SUM(C745:C746)</f>
        <v>200</v>
      </c>
      <c r="D747" s="82"/>
      <c r="E747" s="83">
        <f>SUM(E745:F746)</f>
        <v>6.1999999999999993</v>
      </c>
      <c r="F747" s="84"/>
      <c r="G747" s="83">
        <f>SUM(G745:H746)</f>
        <v>7.7100000000000009</v>
      </c>
      <c r="H747" s="84"/>
      <c r="I747" s="83">
        <f>SUM(I745:J746)</f>
        <v>30.08</v>
      </c>
      <c r="J747" s="84"/>
      <c r="K747" s="83">
        <f>SUM(K745:L746)</f>
        <v>216.8</v>
      </c>
      <c r="L747" s="84"/>
      <c r="M747" s="83">
        <f>SUM(M745:N746)</f>
        <v>1.0900000000000001</v>
      </c>
      <c r="N747" s="84"/>
      <c r="O747" s="12"/>
    </row>
    <row r="748" spans="1:15" ht="18.95" customHeight="1">
      <c r="A748" s="18"/>
      <c r="B748" s="8"/>
      <c r="C748" s="89"/>
      <c r="D748" s="90"/>
      <c r="E748" s="91"/>
      <c r="F748" s="92"/>
      <c r="G748" s="91"/>
      <c r="H748" s="92"/>
      <c r="I748" s="91"/>
      <c r="J748" s="92"/>
      <c r="K748" s="91"/>
      <c r="L748" s="92"/>
      <c r="M748" s="91"/>
      <c r="N748" s="92"/>
      <c r="O748" s="14"/>
    </row>
    <row r="749" spans="1:15" ht="18.95" customHeight="1">
      <c r="A749" s="18" t="s">
        <v>31</v>
      </c>
      <c r="B749" s="15" t="s">
        <v>352</v>
      </c>
      <c r="C749" s="89">
        <v>120</v>
      </c>
      <c r="D749" s="90"/>
      <c r="E749" s="91">
        <v>13.6</v>
      </c>
      <c r="F749" s="92"/>
      <c r="G749" s="91">
        <v>10.5</v>
      </c>
      <c r="H749" s="92"/>
      <c r="I749" s="91">
        <v>14</v>
      </c>
      <c r="J749" s="92"/>
      <c r="K749" s="91">
        <v>180</v>
      </c>
      <c r="L749" s="92"/>
      <c r="M749" s="91">
        <v>0.6</v>
      </c>
      <c r="N749" s="92"/>
      <c r="O749" s="9" t="s">
        <v>17</v>
      </c>
    </row>
    <row r="750" spans="1:15" ht="18.95" customHeight="1">
      <c r="A750" s="7"/>
      <c r="B750" s="8" t="s">
        <v>315</v>
      </c>
      <c r="C750" s="89">
        <v>50</v>
      </c>
      <c r="D750" s="90"/>
      <c r="E750" s="91">
        <v>1.46</v>
      </c>
      <c r="F750" s="92"/>
      <c r="G750" s="91">
        <v>3.75</v>
      </c>
      <c r="H750" s="92"/>
      <c r="I750" s="91">
        <v>7.21</v>
      </c>
      <c r="J750" s="92"/>
      <c r="K750" s="91">
        <v>58</v>
      </c>
      <c r="L750" s="92"/>
      <c r="M750" s="91">
        <v>0.31</v>
      </c>
      <c r="N750" s="92"/>
      <c r="O750" s="9" t="s">
        <v>17</v>
      </c>
    </row>
    <row r="751" spans="1:15" ht="18.95" customHeight="1">
      <c r="A751" s="7"/>
      <c r="B751" s="8" t="s">
        <v>36</v>
      </c>
      <c r="C751" s="89">
        <v>150</v>
      </c>
      <c r="D751" s="90"/>
      <c r="E751" s="91">
        <v>0.01</v>
      </c>
      <c r="F751" s="92"/>
      <c r="G751" s="91">
        <v>0</v>
      </c>
      <c r="H751" s="92"/>
      <c r="I751" s="91">
        <v>9.3000000000000007</v>
      </c>
      <c r="J751" s="92"/>
      <c r="K751" s="91">
        <v>36</v>
      </c>
      <c r="L751" s="92"/>
      <c r="M751" s="91">
        <v>0.8</v>
      </c>
      <c r="N751" s="92"/>
      <c r="O751" s="9" t="s">
        <v>266</v>
      </c>
    </row>
    <row r="752" spans="1:15" ht="18.95" customHeight="1">
      <c r="A752" s="16"/>
      <c r="B752" s="24" t="s">
        <v>37</v>
      </c>
      <c r="C752" s="89">
        <v>40</v>
      </c>
      <c r="D752" s="90"/>
      <c r="E752" s="91">
        <v>2.64</v>
      </c>
      <c r="F752" s="92"/>
      <c r="G752" s="91">
        <v>0.26</v>
      </c>
      <c r="H752" s="92"/>
      <c r="I752" s="91">
        <v>18.68</v>
      </c>
      <c r="J752" s="92"/>
      <c r="K752" s="91">
        <v>89.4</v>
      </c>
      <c r="L752" s="92"/>
      <c r="M752" s="91">
        <v>0</v>
      </c>
      <c r="N752" s="92"/>
      <c r="O752" s="25"/>
    </row>
    <row r="753" spans="1:15" ht="18.95" customHeight="1" thickBot="1">
      <c r="A753" s="16"/>
      <c r="B753" s="8" t="s">
        <v>218</v>
      </c>
      <c r="C753" s="89">
        <v>95</v>
      </c>
      <c r="D753" s="90"/>
      <c r="E753" s="91">
        <v>0.3</v>
      </c>
      <c r="F753" s="92"/>
      <c r="G753" s="91">
        <v>0</v>
      </c>
      <c r="H753" s="92"/>
      <c r="I753" s="91">
        <v>18</v>
      </c>
      <c r="J753" s="92"/>
      <c r="K753" s="91">
        <v>74.400000000000006</v>
      </c>
      <c r="L753" s="92"/>
      <c r="M753" s="91">
        <v>9</v>
      </c>
      <c r="N753" s="92"/>
      <c r="O753" s="25"/>
    </row>
    <row r="754" spans="1:15" ht="19.5" thickBot="1">
      <c r="A754" s="11"/>
      <c r="B754" s="11"/>
      <c r="C754" s="81">
        <f>SUM(C749:C753)</f>
        <v>455</v>
      </c>
      <c r="D754" s="82"/>
      <c r="E754" s="83">
        <f>SUM(E749:F753)</f>
        <v>18.009999999999998</v>
      </c>
      <c r="F754" s="84"/>
      <c r="G754" s="83">
        <f>SUM(G749:H753)</f>
        <v>14.51</v>
      </c>
      <c r="H754" s="84"/>
      <c r="I754" s="83">
        <f>SUM(I749:J753)</f>
        <v>67.19</v>
      </c>
      <c r="J754" s="84"/>
      <c r="K754" s="83">
        <f>SUM(K749:L753)</f>
        <v>437.79999999999995</v>
      </c>
      <c r="L754" s="84"/>
      <c r="M754" s="83">
        <f>SUM(M749:N753)</f>
        <v>10.71</v>
      </c>
      <c r="N754" s="84"/>
      <c r="O754" s="26"/>
    </row>
    <row r="755" spans="1:15" ht="39" customHeight="1">
      <c r="A755" s="27" t="s">
        <v>316</v>
      </c>
      <c r="B755" s="28"/>
      <c r="C755" s="77"/>
      <c r="D755" s="78"/>
      <c r="E755" s="79">
        <f>E733+E735+E743+E747+E754</f>
        <v>50.65</v>
      </c>
      <c r="F755" s="80"/>
      <c r="G755" s="79">
        <f>G733+G735+G743+G747+G754</f>
        <v>51.300000000000004</v>
      </c>
      <c r="H755" s="80"/>
      <c r="I755" s="79">
        <f>I733+I735+I743+I747+I754</f>
        <v>217.45999999999998</v>
      </c>
      <c r="J755" s="80"/>
      <c r="K755" s="79">
        <f>K733+K735+K743+K747+K754</f>
        <v>1520.65</v>
      </c>
      <c r="L755" s="80"/>
      <c r="M755" s="79">
        <f>M733+M735+M743+M747+M754</f>
        <v>68.12</v>
      </c>
      <c r="N755" s="80"/>
      <c r="O755" s="29"/>
    </row>
    <row r="756" spans="1:15" ht="41.25" customHeight="1">
      <c r="A756" s="54" t="s">
        <v>317</v>
      </c>
      <c r="B756" s="8"/>
      <c r="C756" s="89"/>
      <c r="D756" s="90"/>
      <c r="E756" s="100">
        <f>E32+E71+E110+E149+E187+E225+E265+E302+E343+E378+E417+E456+E493+E535+E572+E610+E649+E680+E717+E755</f>
        <v>993.40999999999985</v>
      </c>
      <c r="F756" s="101"/>
      <c r="G756" s="100">
        <f>G32+G71+G110+G149+G187+G225+G265+G302+G343+G378+G417+G456+G493+G535+G572+G610+G649+G680+G717+G755</f>
        <v>940.71</v>
      </c>
      <c r="H756" s="101"/>
      <c r="I756" s="100">
        <f>I32+I71+I110+I149+I187+I225+I265+I302+I343+I378+I417+I456+I493+I535+I572+I610+I649+I680+I717+I755</f>
        <v>4201.6400000000003</v>
      </c>
      <c r="J756" s="101"/>
      <c r="K756" s="100">
        <f>K32+K71+K110+K149+K187+K225+K265+K302+K343+K378+K417+K456+K493+K535+K572+K610+K649+K680+K717+K755</f>
        <v>28673.580000000005</v>
      </c>
      <c r="L756" s="101"/>
      <c r="M756" s="100">
        <f>M32+M71+M110+M187+M225+M265+M302+M343+M378+M417+M456+M493+M535+M572+M610+M649+M680+M717+M755</f>
        <v>1891.4599999999996</v>
      </c>
      <c r="N756" s="101"/>
      <c r="O756" s="8"/>
    </row>
    <row r="757" spans="1:15" ht="59.25" customHeight="1">
      <c r="A757" s="54" t="s">
        <v>318</v>
      </c>
      <c r="B757" s="8"/>
      <c r="C757" s="89"/>
      <c r="D757" s="90"/>
      <c r="E757" s="100">
        <f>E756/20</f>
        <v>49.67049999999999</v>
      </c>
      <c r="F757" s="101"/>
      <c r="G757" s="100">
        <f t="shared" ref="G757" si="81">G756/20</f>
        <v>47.035499999999999</v>
      </c>
      <c r="H757" s="101"/>
      <c r="I757" s="100">
        <f t="shared" ref="I757" si="82">I756/20</f>
        <v>210.08200000000002</v>
      </c>
      <c r="J757" s="101"/>
      <c r="K757" s="100">
        <f t="shared" ref="K757" si="83">K756/20</f>
        <v>1433.6790000000003</v>
      </c>
      <c r="L757" s="101"/>
      <c r="M757" s="100">
        <f t="shared" ref="M757" si="84">M756/20</f>
        <v>94.572999999999979</v>
      </c>
      <c r="N757" s="101"/>
      <c r="O757" s="8"/>
    </row>
    <row r="758" spans="1:15" ht="152.25" customHeight="1">
      <c r="A758" s="54" t="s">
        <v>319</v>
      </c>
      <c r="B758" s="8"/>
      <c r="C758" s="89"/>
      <c r="D758" s="90"/>
      <c r="E758" s="95">
        <f>(E757*4)/K757</f>
        <v>0.13858192803270461</v>
      </c>
      <c r="F758" s="96"/>
      <c r="G758" s="95">
        <f>(G757*9.3)/K757</f>
        <v>0.30511024434339901</v>
      </c>
      <c r="H758" s="96"/>
      <c r="I758" s="95">
        <f>(I757*4)/K757</f>
        <v>0.58613399512722153</v>
      </c>
      <c r="J758" s="96"/>
      <c r="K758" s="97"/>
      <c r="L758" s="98"/>
      <c r="M758" s="99"/>
      <c r="N758" s="96"/>
      <c r="O758" s="8"/>
    </row>
    <row r="759" spans="1:15">
      <c r="B759" s="3"/>
      <c r="C759" s="93"/>
      <c r="D759" s="93"/>
      <c r="E759" s="94"/>
      <c r="F759" s="94"/>
      <c r="G759" s="94"/>
      <c r="H759" s="94"/>
      <c r="I759" s="94"/>
      <c r="J759" s="94"/>
      <c r="K759" s="94"/>
      <c r="L759" s="94"/>
      <c r="M759" s="94"/>
      <c r="N759" s="94"/>
      <c r="O759" s="39"/>
    </row>
    <row r="760" spans="1:15"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</sheetData>
  <mergeCells count="3529">
    <mergeCell ref="C752:D752"/>
    <mergeCell ref="E752:F752"/>
    <mergeCell ref="G752:H752"/>
    <mergeCell ref="I752:J752"/>
    <mergeCell ref="K752:L752"/>
    <mergeCell ref="M752:N752"/>
    <mergeCell ref="C375:D375"/>
    <mergeCell ref="E375:F375"/>
    <mergeCell ref="G375:H375"/>
    <mergeCell ref="I375:J375"/>
    <mergeCell ref="K375:L375"/>
    <mergeCell ref="M375:N375"/>
    <mergeCell ref="C490:D490"/>
    <mergeCell ref="E490:F490"/>
    <mergeCell ref="G490:H490"/>
    <mergeCell ref="I490:J490"/>
    <mergeCell ref="K490:L490"/>
    <mergeCell ref="M490:N490"/>
    <mergeCell ref="C569:D569"/>
    <mergeCell ref="E569:F569"/>
    <mergeCell ref="G569:H569"/>
    <mergeCell ref="I569:J569"/>
    <mergeCell ref="K569:L569"/>
    <mergeCell ref="M569:N569"/>
    <mergeCell ref="C378:D378"/>
    <mergeCell ref="E378:F378"/>
    <mergeCell ref="G378:H378"/>
    <mergeCell ref="I378:J378"/>
    <mergeCell ref="K378:L378"/>
    <mergeCell ref="M378:N378"/>
    <mergeCell ref="C377:D377"/>
    <mergeCell ref="E377:F377"/>
    <mergeCell ref="A2:A4"/>
    <mergeCell ref="B2:B4"/>
    <mergeCell ref="C2:D4"/>
    <mergeCell ref="E2:J2"/>
    <mergeCell ref="K2:L4"/>
    <mergeCell ref="M2:N4"/>
    <mergeCell ref="C7:D7"/>
    <mergeCell ref="E7:F7"/>
    <mergeCell ref="G7:H7"/>
    <mergeCell ref="I7:J7"/>
    <mergeCell ref="K7:L7"/>
    <mergeCell ref="M7:N7"/>
    <mergeCell ref="C6:D6"/>
    <mergeCell ref="E6:F6"/>
    <mergeCell ref="G6:H6"/>
    <mergeCell ref="I6:J6"/>
    <mergeCell ref="K6:L6"/>
    <mergeCell ref="M6:N6"/>
    <mergeCell ref="O2:O4"/>
    <mergeCell ref="E3:F4"/>
    <mergeCell ref="G3:H4"/>
    <mergeCell ref="I3:J4"/>
    <mergeCell ref="C5:D5"/>
    <mergeCell ref="E5:F5"/>
    <mergeCell ref="G5:H5"/>
    <mergeCell ref="I5:J5"/>
    <mergeCell ref="K5:L5"/>
    <mergeCell ref="M5:N5"/>
    <mergeCell ref="C10:D10"/>
    <mergeCell ref="E10:F10"/>
    <mergeCell ref="G10:H10"/>
    <mergeCell ref="I10:J10"/>
    <mergeCell ref="K10:L10"/>
    <mergeCell ref="M10:N10"/>
    <mergeCell ref="C9:D9"/>
    <mergeCell ref="E9:F9"/>
    <mergeCell ref="G9:H9"/>
    <mergeCell ref="I9:J9"/>
    <mergeCell ref="K9:L9"/>
    <mergeCell ref="M9:N9"/>
    <mergeCell ref="C8:D8"/>
    <mergeCell ref="E8:F8"/>
    <mergeCell ref="G8:H8"/>
    <mergeCell ref="I8:J8"/>
    <mergeCell ref="K8:L8"/>
    <mergeCell ref="M8:N8"/>
    <mergeCell ref="C13:D13"/>
    <mergeCell ref="E13:F13"/>
    <mergeCell ref="G13:H13"/>
    <mergeCell ref="I13:J13"/>
    <mergeCell ref="K13:L13"/>
    <mergeCell ref="M13:N13"/>
    <mergeCell ref="C12:D12"/>
    <mergeCell ref="E12:F12"/>
    <mergeCell ref="G12:H12"/>
    <mergeCell ref="I12:J12"/>
    <mergeCell ref="K12:L12"/>
    <mergeCell ref="M12:N12"/>
    <mergeCell ref="C11:D11"/>
    <mergeCell ref="E11:F11"/>
    <mergeCell ref="G11:H11"/>
    <mergeCell ref="I11:J11"/>
    <mergeCell ref="K11:L11"/>
    <mergeCell ref="M11:N11"/>
    <mergeCell ref="C16:D16"/>
    <mergeCell ref="E16:F16"/>
    <mergeCell ref="G16:H16"/>
    <mergeCell ref="I16:J16"/>
    <mergeCell ref="K16:L16"/>
    <mergeCell ref="M16:N16"/>
    <mergeCell ref="C15:D15"/>
    <mergeCell ref="E15:F15"/>
    <mergeCell ref="G15:H15"/>
    <mergeCell ref="I15:J15"/>
    <mergeCell ref="K15:L15"/>
    <mergeCell ref="M15:N15"/>
    <mergeCell ref="C14:D14"/>
    <mergeCell ref="E14:F14"/>
    <mergeCell ref="G14:H14"/>
    <mergeCell ref="I14:J14"/>
    <mergeCell ref="K14:L14"/>
    <mergeCell ref="M14:N14"/>
    <mergeCell ref="C19:D19"/>
    <mergeCell ref="E19:F19"/>
    <mergeCell ref="G19:H19"/>
    <mergeCell ref="I19:J19"/>
    <mergeCell ref="K19:L19"/>
    <mergeCell ref="M19:N19"/>
    <mergeCell ref="C18:D18"/>
    <mergeCell ref="E18:F18"/>
    <mergeCell ref="G18:H18"/>
    <mergeCell ref="I18:J18"/>
    <mergeCell ref="K18:L18"/>
    <mergeCell ref="M18:N18"/>
    <mergeCell ref="C17:D17"/>
    <mergeCell ref="E17:F17"/>
    <mergeCell ref="G17:H17"/>
    <mergeCell ref="I17:J17"/>
    <mergeCell ref="K17:L17"/>
    <mergeCell ref="M17:N17"/>
    <mergeCell ref="C22:D22"/>
    <mergeCell ref="E22:F22"/>
    <mergeCell ref="G22:H22"/>
    <mergeCell ref="I22:J22"/>
    <mergeCell ref="K22:L22"/>
    <mergeCell ref="M22:N22"/>
    <mergeCell ref="C21:D21"/>
    <mergeCell ref="E21:F21"/>
    <mergeCell ref="G21:H21"/>
    <mergeCell ref="I21:J21"/>
    <mergeCell ref="K21:L21"/>
    <mergeCell ref="M21:N21"/>
    <mergeCell ref="C20:D20"/>
    <mergeCell ref="E20:F20"/>
    <mergeCell ref="G20:H20"/>
    <mergeCell ref="I20:J20"/>
    <mergeCell ref="K20:L20"/>
    <mergeCell ref="M20:N20"/>
    <mergeCell ref="C25:D25"/>
    <mergeCell ref="E25:F25"/>
    <mergeCell ref="G25:H25"/>
    <mergeCell ref="I25:J25"/>
    <mergeCell ref="K25:L25"/>
    <mergeCell ref="M25:N25"/>
    <mergeCell ref="C24:D24"/>
    <mergeCell ref="E24:F24"/>
    <mergeCell ref="G24:H24"/>
    <mergeCell ref="I24:J24"/>
    <mergeCell ref="K24:L24"/>
    <mergeCell ref="M24:N24"/>
    <mergeCell ref="C23:D23"/>
    <mergeCell ref="E23:F23"/>
    <mergeCell ref="G23:H23"/>
    <mergeCell ref="I23:J23"/>
    <mergeCell ref="K23:L23"/>
    <mergeCell ref="M23:N23"/>
    <mergeCell ref="C28:D28"/>
    <mergeCell ref="E28:F28"/>
    <mergeCell ref="G28:H28"/>
    <mergeCell ref="I28:J28"/>
    <mergeCell ref="K28:L28"/>
    <mergeCell ref="M28:N28"/>
    <mergeCell ref="C27:D27"/>
    <mergeCell ref="E27:F27"/>
    <mergeCell ref="G27:H27"/>
    <mergeCell ref="I27:J27"/>
    <mergeCell ref="K27:L27"/>
    <mergeCell ref="M27:N27"/>
    <mergeCell ref="C26:D26"/>
    <mergeCell ref="E26:F26"/>
    <mergeCell ref="G26:H26"/>
    <mergeCell ref="I26:J26"/>
    <mergeCell ref="K26:L26"/>
    <mergeCell ref="M26:N26"/>
    <mergeCell ref="C32:D32"/>
    <mergeCell ref="E32:F32"/>
    <mergeCell ref="G32:H32"/>
    <mergeCell ref="I32:J32"/>
    <mergeCell ref="K32:L32"/>
    <mergeCell ref="M32:N32"/>
    <mergeCell ref="C31:D31"/>
    <mergeCell ref="E31:F31"/>
    <mergeCell ref="G31:H31"/>
    <mergeCell ref="I31:J31"/>
    <mergeCell ref="K31:L31"/>
    <mergeCell ref="M31:N31"/>
    <mergeCell ref="C29:D29"/>
    <mergeCell ref="E29:F29"/>
    <mergeCell ref="G29:H29"/>
    <mergeCell ref="I29:J29"/>
    <mergeCell ref="K29:L29"/>
    <mergeCell ref="M29:N29"/>
    <mergeCell ref="C30:D30"/>
    <mergeCell ref="E30:F30"/>
    <mergeCell ref="G30:H30"/>
    <mergeCell ref="I30:J30"/>
    <mergeCell ref="K30:L30"/>
    <mergeCell ref="M30:N30"/>
    <mergeCell ref="C45:D45"/>
    <mergeCell ref="E45:F45"/>
    <mergeCell ref="G45:H45"/>
    <mergeCell ref="I45:J45"/>
    <mergeCell ref="K45:L45"/>
    <mergeCell ref="M45:N45"/>
    <mergeCell ref="O41:O43"/>
    <mergeCell ref="E42:F43"/>
    <mergeCell ref="G42:H43"/>
    <mergeCell ref="I42:J43"/>
    <mergeCell ref="C44:D44"/>
    <mergeCell ref="E44:F44"/>
    <mergeCell ref="G44:H44"/>
    <mergeCell ref="I44:J44"/>
    <mergeCell ref="K44:L44"/>
    <mergeCell ref="M44:N44"/>
    <mergeCell ref="A41:A43"/>
    <mergeCell ref="B41:B43"/>
    <mergeCell ref="C41:D43"/>
    <mergeCell ref="E41:J41"/>
    <mergeCell ref="K41:L43"/>
    <mergeCell ref="M41:N43"/>
    <mergeCell ref="C48:D48"/>
    <mergeCell ref="E48:F48"/>
    <mergeCell ref="G48:H48"/>
    <mergeCell ref="I48:J48"/>
    <mergeCell ref="K48:L48"/>
    <mergeCell ref="M48:N48"/>
    <mergeCell ref="C47:D47"/>
    <mergeCell ref="E47:F47"/>
    <mergeCell ref="G47:H47"/>
    <mergeCell ref="I47:J47"/>
    <mergeCell ref="K47:L47"/>
    <mergeCell ref="M47:N47"/>
    <mergeCell ref="C46:D46"/>
    <mergeCell ref="E46:F46"/>
    <mergeCell ref="G46:H46"/>
    <mergeCell ref="I46:J46"/>
    <mergeCell ref="K46:L46"/>
    <mergeCell ref="M46:N46"/>
    <mergeCell ref="C51:D51"/>
    <mergeCell ref="E51:F51"/>
    <mergeCell ref="G51:H51"/>
    <mergeCell ref="I51:J51"/>
    <mergeCell ref="K51:L51"/>
    <mergeCell ref="M51:N51"/>
    <mergeCell ref="C50:D50"/>
    <mergeCell ref="E50:F50"/>
    <mergeCell ref="G50:H50"/>
    <mergeCell ref="I50:J50"/>
    <mergeCell ref="K50:L50"/>
    <mergeCell ref="M50:N50"/>
    <mergeCell ref="C49:D49"/>
    <mergeCell ref="E49:F49"/>
    <mergeCell ref="G49:H49"/>
    <mergeCell ref="I49:J49"/>
    <mergeCell ref="K49:L49"/>
    <mergeCell ref="M49:N49"/>
    <mergeCell ref="C54:D54"/>
    <mergeCell ref="E54:F54"/>
    <mergeCell ref="G54:H54"/>
    <mergeCell ref="I54:J54"/>
    <mergeCell ref="K54:L54"/>
    <mergeCell ref="M54:N54"/>
    <mergeCell ref="C53:D53"/>
    <mergeCell ref="E53:F53"/>
    <mergeCell ref="G53:H53"/>
    <mergeCell ref="I53:J53"/>
    <mergeCell ref="K53:L53"/>
    <mergeCell ref="M53:N53"/>
    <mergeCell ref="C52:D52"/>
    <mergeCell ref="E52:F52"/>
    <mergeCell ref="G52:H52"/>
    <mergeCell ref="I52:J52"/>
    <mergeCell ref="K52:L52"/>
    <mergeCell ref="M52:N52"/>
    <mergeCell ref="C57:D57"/>
    <mergeCell ref="E57:F57"/>
    <mergeCell ref="G57:H57"/>
    <mergeCell ref="I57:J57"/>
    <mergeCell ref="K57:L57"/>
    <mergeCell ref="M57:N57"/>
    <mergeCell ref="C56:D56"/>
    <mergeCell ref="E56:F56"/>
    <mergeCell ref="G56:H56"/>
    <mergeCell ref="I56:J56"/>
    <mergeCell ref="K56:L56"/>
    <mergeCell ref="M56:N56"/>
    <mergeCell ref="C55:D55"/>
    <mergeCell ref="E55:F55"/>
    <mergeCell ref="G55:H55"/>
    <mergeCell ref="I55:J55"/>
    <mergeCell ref="K55:L55"/>
    <mergeCell ref="M55:N55"/>
    <mergeCell ref="C60:D60"/>
    <mergeCell ref="E60:F60"/>
    <mergeCell ref="G60:H60"/>
    <mergeCell ref="I60:J60"/>
    <mergeCell ref="K60:L60"/>
    <mergeCell ref="M60:N60"/>
    <mergeCell ref="C59:D59"/>
    <mergeCell ref="E59:F59"/>
    <mergeCell ref="G59:H59"/>
    <mergeCell ref="I59:J59"/>
    <mergeCell ref="K59:L59"/>
    <mergeCell ref="M59:N59"/>
    <mergeCell ref="C58:D58"/>
    <mergeCell ref="E58:F58"/>
    <mergeCell ref="G58:H58"/>
    <mergeCell ref="I58:J58"/>
    <mergeCell ref="K58:L58"/>
    <mergeCell ref="M58:N58"/>
    <mergeCell ref="C63:D63"/>
    <mergeCell ref="E63:F63"/>
    <mergeCell ref="G63:H63"/>
    <mergeCell ref="I63:J63"/>
    <mergeCell ref="K63:L63"/>
    <mergeCell ref="M63:N63"/>
    <mergeCell ref="C62:D62"/>
    <mergeCell ref="E62:F62"/>
    <mergeCell ref="G62:H62"/>
    <mergeCell ref="I62:J62"/>
    <mergeCell ref="K62:L62"/>
    <mergeCell ref="M62:N62"/>
    <mergeCell ref="C61:D61"/>
    <mergeCell ref="E61:F61"/>
    <mergeCell ref="G61:H61"/>
    <mergeCell ref="I61:J61"/>
    <mergeCell ref="K61:L61"/>
    <mergeCell ref="M61:N61"/>
    <mergeCell ref="C66:D66"/>
    <mergeCell ref="E66:F66"/>
    <mergeCell ref="G66:H66"/>
    <mergeCell ref="I66:J66"/>
    <mergeCell ref="K66:L66"/>
    <mergeCell ref="M66:N66"/>
    <mergeCell ref="C65:D65"/>
    <mergeCell ref="E65:F65"/>
    <mergeCell ref="G65:H65"/>
    <mergeCell ref="I65:J65"/>
    <mergeCell ref="K65:L65"/>
    <mergeCell ref="M65:N65"/>
    <mergeCell ref="C64:D64"/>
    <mergeCell ref="E64:F64"/>
    <mergeCell ref="G64:H64"/>
    <mergeCell ref="I64:J64"/>
    <mergeCell ref="K64:L64"/>
    <mergeCell ref="M64:N64"/>
    <mergeCell ref="C69:D69"/>
    <mergeCell ref="E69:F69"/>
    <mergeCell ref="G69:H69"/>
    <mergeCell ref="I69:J69"/>
    <mergeCell ref="K69:L69"/>
    <mergeCell ref="M69:N69"/>
    <mergeCell ref="C68:D68"/>
    <mergeCell ref="E68:F68"/>
    <mergeCell ref="G68:H68"/>
    <mergeCell ref="I68:J68"/>
    <mergeCell ref="K68:L68"/>
    <mergeCell ref="M68:N68"/>
    <mergeCell ref="C67:D67"/>
    <mergeCell ref="E67:F67"/>
    <mergeCell ref="G67:H67"/>
    <mergeCell ref="I67:J67"/>
    <mergeCell ref="K67:L67"/>
    <mergeCell ref="M67:N67"/>
    <mergeCell ref="A79:A81"/>
    <mergeCell ref="B79:B81"/>
    <mergeCell ref="C79:D81"/>
    <mergeCell ref="E79:J79"/>
    <mergeCell ref="K79:L81"/>
    <mergeCell ref="M79:N81"/>
    <mergeCell ref="C71:D71"/>
    <mergeCell ref="E71:F71"/>
    <mergeCell ref="G71:H71"/>
    <mergeCell ref="I71:J71"/>
    <mergeCell ref="K71:L71"/>
    <mergeCell ref="M71:N71"/>
    <mergeCell ref="C70:D70"/>
    <mergeCell ref="E70:F70"/>
    <mergeCell ref="G70:H70"/>
    <mergeCell ref="I70:J70"/>
    <mergeCell ref="K70:L70"/>
    <mergeCell ref="M70:N70"/>
    <mergeCell ref="C84:D84"/>
    <mergeCell ref="E84:F84"/>
    <mergeCell ref="G84:H84"/>
    <mergeCell ref="I84:J84"/>
    <mergeCell ref="K84:L84"/>
    <mergeCell ref="M84:N84"/>
    <mergeCell ref="C83:D83"/>
    <mergeCell ref="E83:F83"/>
    <mergeCell ref="G83:H83"/>
    <mergeCell ref="I83:J83"/>
    <mergeCell ref="K83:L83"/>
    <mergeCell ref="M83:N83"/>
    <mergeCell ref="O79:O81"/>
    <mergeCell ref="E80:F81"/>
    <mergeCell ref="G80:H81"/>
    <mergeCell ref="I80:J81"/>
    <mergeCell ref="C82:D82"/>
    <mergeCell ref="E82:F82"/>
    <mergeCell ref="G82:H82"/>
    <mergeCell ref="I82:J82"/>
    <mergeCell ref="K82:L82"/>
    <mergeCell ref="M82:N82"/>
    <mergeCell ref="C87:D87"/>
    <mergeCell ref="E87:F87"/>
    <mergeCell ref="G87:H87"/>
    <mergeCell ref="I87:J87"/>
    <mergeCell ref="K87:L87"/>
    <mergeCell ref="M87:N87"/>
    <mergeCell ref="C86:D86"/>
    <mergeCell ref="E86:F86"/>
    <mergeCell ref="G86:H86"/>
    <mergeCell ref="I86:J86"/>
    <mergeCell ref="K86:L86"/>
    <mergeCell ref="M86:N86"/>
    <mergeCell ref="C85:D85"/>
    <mergeCell ref="E85:F85"/>
    <mergeCell ref="G85:H85"/>
    <mergeCell ref="I85:J85"/>
    <mergeCell ref="K85:L85"/>
    <mergeCell ref="M85:N85"/>
    <mergeCell ref="C90:D90"/>
    <mergeCell ref="E90:F90"/>
    <mergeCell ref="G90:H90"/>
    <mergeCell ref="I90:J90"/>
    <mergeCell ref="K90:L90"/>
    <mergeCell ref="M90:N90"/>
    <mergeCell ref="C89:D89"/>
    <mergeCell ref="E89:F89"/>
    <mergeCell ref="G89:H89"/>
    <mergeCell ref="I89:J89"/>
    <mergeCell ref="K89:L89"/>
    <mergeCell ref="M89:N89"/>
    <mergeCell ref="C88:D88"/>
    <mergeCell ref="E88:F88"/>
    <mergeCell ref="G88:H88"/>
    <mergeCell ref="I88:J88"/>
    <mergeCell ref="K88:L88"/>
    <mergeCell ref="M88:N88"/>
    <mergeCell ref="C93:D93"/>
    <mergeCell ref="E93:F93"/>
    <mergeCell ref="G93:H93"/>
    <mergeCell ref="I93:J93"/>
    <mergeCell ref="K93:L93"/>
    <mergeCell ref="M93:N93"/>
    <mergeCell ref="C92:D92"/>
    <mergeCell ref="E92:F92"/>
    <mergeCell ref="G92:H92"/>
    <mergeCell ref="I92:J92"/>
    <mergeCell ref="K92:L92"/>
    <mergeCell ref="M92:N92"/>
    <mergeCell ref="C91:D91"/>
    <mergeCell ref="E91:F91"/>
    <mergeCell ref="G91:H91"/>
    <mergeCell ref="I91:J91"/>
    <mergeCell ref="K91:L91"/>
    <mergeCell ref="M91:N91"/>
    <mergeCell ref="C96:D96"/>
    <mergeCell ref="E96:F96"/>
    <mergeCell ref="G96:H96"/>
    <mergeCell ref="I96:J96"/>
    <mergeCell ref="K96:L96"/>
    <mergeCell ref="M96:N96"/>
    <mergeCell ref="C95:D95"/>
    <mergeCell ref="E95:F95"/>
    <mergeCell ref="G95:H95"/>
    <mergeCell ref="I95:J95"/>
    <mergeCell ref="K95:L95"/>
    <mergeCell ref="M95:N95"/>
    <mergeCell ref="C94:D94"/>
    <mergeCell ref="E94:F94"/>
    <mergeCell ref="G94:H94"/>
    <mergeCell ref="I94:J94"/>
    <mergeCell ref="K94:L94"/>
    <mergeCell ref="M94:N94"/>
    <mergeCell ref="C99:D99"/>
    <mergeCell ref="E99:F99"/>
    <mergeCell ref="G99:H99"/>
    <mergeCell ref="I99:J99"/>
    <mergeCell ref="K99:L99"/>
    <mergeCell ref="M99:N99"/>
    <mergeCell ref="C98:D98"/>
    <mergeCell ref="E98:F98"/>
    <mergeCell ref="G98:H98"/>
    <mergeCell ref="I98:J98"/>
    <mergeCell ref="K98:L98"/>
    <mergeCell ref="M98:N98"/>
    <mergeCell ref="C97:D97"/>
    <mergeCell ref="E97:F97"/>
    <mergeCell ref="G97:H97"/>
    <mergeCell ref="I97:J97"/>
    <mergeCell ref="K97:L97"/>
    <mergeCell ref="M97:N97"/>
    <mergeCell ref="C102:D102"/>
    <mergeCell ref="E102:F102"/>
    <mergeCell ref="G102:H102"/>
    <mergeCell ref="I102:J102"/>
    <mergeCell ref="K102:L102"/>
    <mergeCell ref="M102:N102"/>
    <mergeCell ref="C101:D101"/>
    <mergeCell ref="E101:F101"/>
    <mergeCell ref="G101:H101"/>
    <mergeCell ref="I101:J101"/>
    <mergeCell ref="K101:L101"/>
    <mergeCell ref="M101:N101"/>
    <mergeCell ref="C100:D100"/>
    <mergeCell ref="E100:F100"/>
    <mergeCell ref="G100:H100"/>
    <mergeCell ref="I100:J100"/>
    <mergeCell ref="K100:L100"/>
    <mergeCell ref="M100:N100"/>
    <mergeCell ref="C105:D105"/>
    <mergeCell ref="E105:F105"/>
    <mergeCell ref="G105:H105"/>
    <mergeCell ref="I105:J105"/>
    <mergeCell ref="K105:L105"/>
    <mergeCell ref="M105:N105"/>
    <mergeCell ref="C104:D104"/>
    <mergeCell ref="E104:F104"/>
    <mergeCell ref="G104:H104"/>
    <mergeCell ref="I104:J104"/>
    <mergeCell ref="K104:L104"/>
    <mergeCell ref="M104:N104"/>
    <mergeCell ref="C103:D103"/>
    <mergeCell ref="E103:F103"/>
    <mergeCell ref="G103:H103"/>
    <mergeCell ref="I103:J103"/>
    <mergeCell ref="K103:L103"/>
    <mergeCell ref="M103:N103"/>
    <mergeCell ref="C108:D108"/>
    <mergeCell ref="E108:F108"/>
    <mergeCell ref="G108:H108"/>
    <mergeCell ref="I108:J108"/>
    <mergeCell ref="K108:L108"/>
    <mergeCell ref="M108:N108"/>
    <mergeCell ref="C106:D106"/>
    <mergeCell ref="E106:F106"/>
    <mergeCell ref="G106:H106"/>
    <mergeCell ref="I106:J106"/>
    <mergeCell ref="K106:L106"/>
    <mergeCell ref="M106:N106"/>
    <mergeCell ref="C107:D107"/>
    <mergeCell ref="E107:F107"/>
    <mergeCell ref="G107:H107"/>
    <mergeCell ref="I107:J107"/>
    <mergeCell ref="K107:L107"/>
    <mergeCell ref="M107:N107"/>
    <mergeCell ref="A118:A120"/>
    <mergeCell ref="B118:B120"/>
    <mergeCell ref="C118:D120"/>
    <mergeCell ref="E118:J118"/>
    <mergeCell ref="K118:L120"/>
    <mergeCell ref="M118:N120"/>
    <mergeCell ref="C110:D110"/>
    <mergeCell ref="E110:F110"/>
    <mergeCell ref="G110:H110"/>
    <mergeCell ref="I110:J110"/>
    <mergeCell ref="K110:L110"/>
    <mergeCell ref="M110:N110"/>
    <mergeCell ref="C109:D109"/>
    <mergeCell ref="E109:F109"/>
    <mergeCell ref="G109:H109"/>
    <mergeCell ref="I109:J109"/>
    <mergeCell ref="K109:L109"/>
    <mergeCell ref="M109:N109"/>
    <mergeCell ref="C123:D123"/>
    <mergeCell ref="E123:F123"/>
    <mergeCell ref="G123:H123"/>
    <mergeCell ref="I123:J123"/>
    <mergeCell ref="K123:L123"/>
    <mergeCell ref="M123:N123"/>
    <mergeCell ref="C122:D122"/>
    <mergeCell ref="E122:F122"/>
    <mergeCell ref="G122:H122"/>
    <mergeCell ref="I122:J122"/>
    <mergeCell ref="K122:L122"/>
    <mergeCell ref="M122:N122"/>
    <mergeCell ref="O118:O120"/>
    <mergeCell ref="E119:F120"/>
    <mergeCell ref="G119:H120"/>
    <mergeCell ref="I119:J120"/>
    <mergeCell ref="C121:D121"/>
    <mergeCell ref="E121:F121"/>
    <mergeCell ref="G121:H121"/>
    <mergeCell ref="I121:J121"/>
    <mergeCell ref="K121:L121"/>
    <mergeCell ref="M121:N121"/>
    <mergeCell ref="C126:D126"/>
    <mergeCell ref="E126:F126"/>
    <mergeCell ref="G126:H126"/>
    <mergeCell ref="I126:J126"/>
    <mergeCell ref="K126:L126"/>
    <mergeCell ref="M126:N126"/>
    <mergeCell ref="C125:D125"/>
    <mergeCell ref="E125:F125"/>
    <mergeCell ref="G125:H125"/>
    <mergeCell ref="I125:J125"/>
    <mergeCell ref="K125:L125"/>
    <mergeCell ref="M125:N125"/>
    <mergeCell ref="C124:D124"/>
    <mergeCell ref="E124:F124"/>
    <mergeCell ref="G124:H124"/>
    <mergeCell ref="I124:J124"/>
    <mergeCell ref="K124:L124"/>
    <mergeCell ref="M124:N124"/>
    <mergeCell ref="C129:D129"/>
    <mergeCell ref="E129:F129"/>
    <mergeCell ref="G129:H129"/>
    <mergeCell ref="I129:J129"/>
    <mergeCell ref="K129:L129"/>
    <mergeCell ref="M129:N129"/>
    <mergeCell ref="C128:D128"/>
    <mergeCell ref="E128:F128"/>
    <mergeCell ref="G128:H128"/>
    <mergeCell ref="I128:J128"/>
    <mergeCell ref="K128:L128"/>
    <mergeCell ref="M128:N128"/>
    <mergeCell ref="C127:D127"/>
    <mergeCell ref="E127:F127"/>
    <mergeCell ref="G127:H127"/>
    <mergeCell ref="I127:J127"/>
    <mergeCell ref="K127:L127"/>
    <mergeCell ref="M127:N127"/>
    <mergeCell ref="C132:D132"/>
    <mergeCell ref="E132:F132"/>
    <mergeCell ref="G132:H132"/>
    <mergeCell ref="I132:J132"/>
    <mergeCell ref="K132:L132"/>
    <mergeCell ref="M132:N132"/>
    <mergeCell ref="C131:D131"/>
    <mergeCell ref="E131:F131"/>
    <mergeCell ref="G131:H131"/>
    <mergeCell ref="I131:J131"/>
    <mergeCell ref="K131:L131"/>
    <mergeCell ref="M131:N131"/>
    <mergeCell ref="C130:D130"/>
    <mergeCell ref="E130:F130"/>
    <mergeCell ref="G130:H130"/>
    <mergeCell ref="I130:J130"/>
    <mergeCell ref="K130:L130"/>
    <mergeCell ref="M130:N130"/>
    <mergeCell ref="C135:D135"/>
    <mergeCell ref="E135:F135"/>
    <mergeCell ref="G135:H135"/>
    <mergeCell ref="I135:J135"/>
    <mergeCell ref="K135:L135"/>
    <mergeCell ref="M135:N135"/>
    <mergeCell ref="C134:D134"/>
    <mergeCell ref="E134:F134"/>
    <mergeCell ref="G134:H134"/>
    <mergeCell ref="I134:J134"/>
    <mergeCell ref="K134:L134"/>
    <mergeCell ref="M134:N134"/>
    <mergeCell ref="C133:D133"/>
    <mergeCell ref="E133:F133"/>
    <mergeCell ref="G133:H133"/>
    <mergeCell ref="I133:J133"/>
    <mergeCell ref="K133:L133"/>
    <mergeCell ref="M133:N133"/>
    <mergeCell ref="C138:D138"/>
    <mergeCell ref="E138:F138"/>
    <mergeCell ref="G138:H138"/>
    <mergeCell ref="I138:J138"/>
    <mergeCell ref="K138:L138"/>
    <mergeCell ref="M138:N138"/>
    <mergeCell ref="C137:D137"/>
    <mergeCell ref="E137:F137"/>
    <mergeCell ref="G137:H137"/>
    <mergeCell ref="I137:J137"/>
    <mergeCell ref="K137:L137"/>
    <mergeCell ref="M137:N137"/>
    <mergeCell ref="C136:D136"/>
    <mergeCell ref="E136:F136"/>
    <mergeCell ref="G136:H136"/>
    <mergeCell ref="I136:J136"/>
    <mergeCell ref="K136:L136"/>
    <mergeCell ref="M136:N136"/>
    <mergeCell ref="C141:D141"/>
    <mergeCell ref="E141:F141"/>
    <mergeCell ref="G141:H141"/>
    <mergeCell ref="I141:J141"/>
    <mergeCell ref="K141:L141"/>
    <mergeCell ref="M141:N141"/>
    <mergeCell ref="C140:D140"/>
    <mergeCell ref="E140:F140"/>
    <mergeCell ref="G140:H140"/>
    <mergeCell ref="I140:J140"/>
    <mergeCell ref="K140:L140"/>
    <mergeCell ref="M140:N140"/>
    <mergeCell ref="C139:D139"/>
    <mergeCell ref="E139:F139"/>
    <mergeCell ref="G139:H139"/>
    <mergeCell ref="I139:J139"/>
    <mergeCell ref="K139:L139"/>
    <mergeCell ref="M139:N139"/>
    <mergeCell ref="C144:D144"/>
    <mergeCell ref="E144:F144"/>
    <mergeCell ref="G144:H144"/>
    <mergeCell ref="I144:J144"/>
    <mergeCell ref="K144:L144"/>
    <mergeCell ref="M144:N144"/>
    <mergeCell ref="C143:D143"/>
    <mergeCell ref="E143:F143"/>
    <mergeCell ref="G143:H143"/>
    <mergeCell ref="I143:J143"/>
    <mergeCell ref="K143:L143"/>
    <mergeCell ref="M143:N143"/>
    <mergeCell ref="C142:D142"/>
    <mergeCell ref="E142:F142"/>
    <mergeCell ref="G142:H142"/>
    <mergeCell ref="I142:J142"/>
    <mergeCell ref="K142:L142"/>
    <mergeCell ref="M142:N142"/>
    <mergeCell ref="C147:D147"/>
    <mergeCell ref="E147:F147"/>
    <mergeCell ref="G147:H147"/>
    <mergeCell ref="I147:J147"/>
    <mergeCell ref="K147:L147"/>
    <mergeCell ref="M147:N147"/>
    <mergeCell ref="C146:D146"/>
    <mergeCell ref="E146:F146"/>
    <mergeCell ref="G146:H146"/>
    <mergeCell ref="I146:J146"/>
    <mergeCell ref="K146:L146"/>
    <mergeCell ref="M146:N146"/>
    <mergeCell ref="C145:D145"/>
    <mergeCell ref="E145:F145"/>
    <mergeCell ref="G145:H145"/>
    <mergeCell ref="I145:J145"/>
    <mergeCell ref="K145:L145"/>
    <mergeCell ref="M145:N145"/>
    <mergeCell ref="A156:A158"/>
    <mergeCell ref="B156:B158"/>
    <mergeCell ref="C156:D158"/>
    <mergeCell ref="E156:J156"/>
    <mergeCell ref="K156:L158"/>
    <mergeCell ref="M156:N158"/>
    <mergeCell ref="C149:D149"/>
    <mergeCell ref="E149:F149"/>
    <mergeCell ref="G149:H149"/>
    <mergeCell ref="I149:J149"/>
    <mergeCell ref="K149:L149"/>
    <mergeCell ref="M149:N149"/>
    <mergeCell ref="C148:D148"/>
    <mergeCell ref="E148:F148"/>
    <mergeCell ref="G148:H148"/>
    <mergeCell ref="I148:J148"/>
    <mergeCell ref="K148:L148"/>
    <mergeCell ref="M148:N148"/>
    <mergeCell ref="C161:D161"/>
    <mergeCell ref="E161:F161"/>
    <mergeCell ref="G161:H161"/>
    <mergeCell ref="I161:J161"/>
    <mergeCell ref="K161:L161"/>
    <mergeCell ref="M161:N161"/>
    <mergeCell ref="C160:D160"/>
    <mergeCell ref="E160:F160"/>
    <mergeCell ref="G160:H160"/>
    <mergeCell ref="I160:J160"/>
    <mergeCell ref="K160:L160"/>
    <mergeCell ref="M160:N160"/>
    <mergeCell ref="O156:O158"/>
    <mergeCell ref="E157:F158"/>
    <mergeCell ref="G157:H158"/>
    <mergeCell ref="I157:J158"/>
    <mergeCell ref="C159:D159"/>
    <mergeCell ref="E159:F159"/>
    <mergeCell ref="G159:H159"/>
    <mergeCell ref="I159:J159"/>
    <mergeCell ref="K159:L159"/>
    <mergeCell ref="M159:N159"/>
    <mergeCell ref="C164:D164"/>
    <mergeCell ref="E164:F164"/>
    <mergeCell ref="G164:H164"/>
    <mergeCell ref="I164:J164"/>
    <mergeCell ref="K164:L164"/>
    <mergeCell ref="M164:N164"/>
    <mergeCell ref="C163:D163"/>
    <mergeCell ref="E163:F163"/>
    <mergeCell ref="G163:H163"/>
    <mergeCell ref="I163:J163"/>
    <mergeCell ref="K163:L163"/>
    <mergeCell ref="M163:N163"/>
    <mergeCell ref="C162:D162"/>
    <mergeCell ref="E162:F162"/>
    <mergeCell ref="G162:H162"/>
    <mergeCell ref="I162:J162"/>
    <mergeCell ref="K162:L162"/>
    <mergeCell ref="M162:N162"/>
    <mergeCell ref="C167:D167"/>
    <mergeCell ref="E167:F167"/>
    <mergeCell ref="G167:H167"/>
    <mergeCell ref="I167:J167"/>
    <mergeCell ref="K167:L167"/>
    <mergeCell ref="M167:N167"/>
    <mergeCell ref="C166:D166"/>
    <mergeCell ref="E166:F166"/>
    <mergeCell ref="G166:H166"/>
    <mergeCell ref="I166:J166"/>
    <mergeCell ref="K166:L166"/>
    <mergeCell ref="M166:N166"/>
    <mergeCell ref="C165:D165"/>
    <mergeCell ref="E165:F165"/>
    <mergeCell ref="G165:H165"/>
    <mergeCell ref="I165:J165"/>
    <mergeCell ref="K165:L165"/>
    <mergeCell ref="M165:N165"/>
    <mergeCell ref="C170:D170"/>
    <mergeCell ref="E170:F170"/>
    <mergeCell ref="G170:H170"/>
    <mergeCell ref="I170:J170"/>
    <mergeCell ref="K170:L170"/>
    <mergeCell ref="M170:N170"/>
    <mergeCell ref="C169:D169"/>
    <mergeCell ref="E169:F169"/>
    <mergeCell ref="G169:H169"/>
    <mergeCell ref="I169:J169"/>
    <mergeCell ref="K169:L169"/>
    <mergeCell ref="M169:N169"/>
    <mergeCell ref="C168:D168"/>
    <mergeCell ref="E168:F168"/>
    <mergeCell ref="G168:H168"/>
    <mergeCell ref="I168:J168"/>
    <mergeCell ref="K168:L168"/>
    <mergeCell ref="M168:N168"/>
    <mergeCell ref="C173:D173"/>
    <mergeCell ref="E173:F173"/>
    <mergeCell ref="G173:H173"/>
    <mergeCell ref="I173:J173"/>
    <mergeCell ref="K173:L173"/>
    <mergeCell ref="M173:N173"/>
    <mergeCell ref="C172:D172"/>
    <mergeCell ref="E172:F172"/>
    <mergeCell ref="G172:H172"/>
    <mergeCell ref="I172:J172"/>
    <mergeCell ref="K172:L172"/>
    <mergeCell ref="M172:N172"/>
    <mergeCell ref="C171:D171"/>
    <mergeCell ref="E171:F171"/>
    <mergeCell ref="G171:H171"/>
    <mergeCell ref="I171:J171"/>
    <mergeCell ref="K171:L171"/>
    <mergeCell ref="M171:N171"/>
    <mergeCell ref="C176:D176"/>
    <mergeCell ref="E176:F176"/>
    <mergeCell ref="G176:H176"/>
    <mergeCell ref="I176:J176"/>
    <mergeCell ref="K176:L176"/>
    <mergeCell ref="M176:N176"/>
    <mergeCell ref="C175:D175"/>
    <mergeCell ref="E175:F175"/>
    <mergeCell ref="G175:H175"/>
    <mergeCell ref="I175:J175"/>
    <mergeCell ref="K175:L175"/>
    <mergeCell ref="M175:N175"/>
    <mergeCell ref="C174:D174"/>
    <mergeCell ref="E174:F174"/>
    <mergeCell ref="G174:H174"/>
    <mergeCell ref="I174:J174"/>
    <mergeCell ref="K174:L174"/>
    <mergeCell ref="M174:N174"/>
    <mergeCell ref="C179:D179"/>
    <mergeCell ref="E179:F179"/>
    <mergeCell ref="G179:H179"/>
    <mergeCell ref="I179:J179"/>
    <mergeCell ref="K179:L179"/>
    <mergeCell ref="M179:N179"/>
    <mergeCell ref="C178:D178"/>
    <mergeCell ref="E178:F178"/>
    <mergeCell ref="G178:H178"/>
    <mergeCell ref="I178:J178"/>
    <mergeCell ref="K178:L178"/>
    <mergeCell ref="M178:N178"/>
    <mergeCell ref="C177:D177"/>
    <mergeCell ref="E177:F177"/>
    <mergeCell ref="G177:H177"/>
    <mergeCell ref="I177:J177"/>
    <mergeCell ref="K177:L177"/>
    <mergeCell ref="M177:N177"/>
    <mergeCell ref="C182:D182"/>
    <mergeCell ref="E182:F182"/>
    <mergeCell ref="G182:H182"/>
    <mergeCell ref="I182:J182"/>
    <mergeCell ref="K182:L182"/>
    <mergeCell ref="M182:N182"/>
    <mergeCell ref="C181:D181"/>
    <mergeCell ref="E181:F181"/>
    <mergeCell ref="G181:H181"/>
    <mergeCell ref="I181:J181"/>
    <mergeCell ref="K181:L181"/>
    <mergeCell ref="M181:N181"/>
    <mergeCell ref="C180:D180"/>
    <mergeCell ref="E180:F180"/>
    <mergeCell ref="G180:H180"/>
    <mergeCell ref="I180:J180"/>
    <mergeCell ref="K180:L180"/>
    <mergeCell ref="M180:N180"/>
    <mergeCell ref="C186:D186"/>
    <mergeCell ref="E186:F186"/>
    <mergeCell ref="G186:H186"/>
    <mergeCell ref="I186:J186"/>
    <mergeCell ref="K186:L186"/>
    <mergeCell ref="M186:N186"/>
    <mergeCell ref="C185:D185"/>
    <mergeCell ref="E185:F185"/>
    <mergeCell ref="G185:H185"/>
    <mergeCell ref="I185:J185"/>
    <mergeCell ref="K185:L185"/>
    <mergeCell ref="M185:N185"/>
    <mergeCell ref="C183:D183"/>
    <mergeCell ref="E183:F183"/>
    <mergeCell ref="G183:H183"/>
    <mergeCell ref="I183:J183"/>
    <mergeCell ref="K183:L183"/>
    <mergeCell ref="M183:N183"/>
    <mergeCell ref="C184:D184"/>
    <mergeCell ref="E184:F184"/>
    <mergeCell ref="G184:H184"/>
    <mergeCell ref="I184:J184"/>
    <mergeCell ref="K184:L184"/>
    <mergeCell ref="M184:N184"/>
    <mergeCell ref="O195:O197"/>
    <mergeCell ref="E196:F197"/>
    <mergeCell ref="G196:H197"/>
    <mergeCell ref="I196:J197"/>
    <mergeCell ref="C198:D198"/>
    <mergeCell ref="E198:F198"/>
    <mergeCell ref="G198:H198"/>
    <mergeCell ref="I198:J198"/>
    <mergeCell ref="K198:L198"/>
    <mergeCell ref="M198:N198"/>
    <mergeCell ref="A195:A197"/>
    <mergeCell ref="B195:B197"/>
    <mergeCell ref="C195:D197"/>
    <mergeCell ref="E195:J195"/>
    <mergeCell ref="K195:L197"/>
    <mergeCell ref="M195:N197"/>
    <mergeCell ref="C187:D187"/>
    <mergeCell ref="E187:F187"/>
    <mergeCell ref="G187:H187"/>
    <mergeCell ref="I187:J187"/>
    <mergeCell ref="K187:L187"/>
    <mergeCell ref="M187:N187"/>
    <mergeCell ref="C201:D201"/>
    <mergeCell ref="E201:F201"/>
    <mergeCell ref="G201:H201"/>
    <mergeCell ref="I201:J201"/>
    <mergeCell ref="K201:L201"/>
    <mergeCell ref="M201:N201"/>
    <mergeCell ref="C200:D200"/>
    <mergeCell ref="E200:F200"/>
    <mergeCell ref="G200:H200"/>
    <mergeCell ref="I200:J200"/>
    <mergeCell ref="K200:L200"/>
    <mergeCell ref="M200:N200"/>
    <mergeCell ref="C199:D199"/>
    <mergeCell ref="E199:F199"/>
    <mergeCell ref="G199:H199"/>
    <mergeCell ref="I199:J199"/>
    <mergeCell ref="K199:L199"/>
    <mergeCell ref="M199:N199"/>
    <mergeCell ref="C204:D204"/>
    <mergeCell ref="E204:F204"/>
    <mergeCell ref="G204:H204"/>
    <mergeCell ref="I204:J204"/>
    <mergeCell ref="K204:L204"/>
    <mergeCell ref="M204:N204"/>
    <mergeCell ref="C203:D203"/>
    <mergeCell ref="E203:F203"/>
    <mergeCell ref="G203:H203"/>
    <mergeCell ref="I203:J203"/>
    <mergeCell ref="K203:L203"/>
    <mergeCell ref="M203:N203"/>
    <mergeCell ref="C202:D202"/>
    <mergeCell ref="E202:F202"/>
    <mergeCell ref="G202:H202"/>
    <mergeCell ref="I202:J202"/>
    <mergeCell ref="K202:L202"/>
    <mergeCell ref="M202:N202"/>
    <mergeCell ref="C207:D207"/>
    <mergeCell ref="E207:F207"/>
    <mergeCell ref="G207:H207"/>
    <mergeCell ref="I207:J207"/>
    <mergeCell ref="K207:L207"/>
    <mergeCell ref="M207:N207"/>
    <mergeCell ref="C206:D206"/>
    <mergeCell ref="E206:F206"/>
    <mergeCell ref="G206:H206"/>
    <mergeCell ref="I206:J206"/>
    <mergeCell ref="K206:L206"/>
    <mergeCell ref="M206:N206"/>
    <mergeCell ref="C205:D205"/>
    <mergeCell ref="E205:F205"/>
    <mergeCell ref="G205:H205"/>
    <mergeCell ref="I205:J205"/>
    <mergeCell ref="K205:L205"/>
    <mergeCell ref="M205:N205"/>
    <mergeCell ref="C210:D210"/>
    <mergeCell ref="E210:F210"/>
    <mergeCell ref="G210:H210"/>
    <mergeCell ref="I210:J210"/>
    <mergeCell ref="K210:L210"/>
    <mergeCell ref="M210:N210"/>
    <mergeCell ref="C209:D209"/>
    <mergeCell ref="E209:F209"/>
    <mergeCell ref="G209:H209"/>
    <mergeCell ref="I209:J209"/>
    <mergeCell ref="K209:L209"/>
    <mergeCell ref="M209:N209"/>
    <mergeCell ref="C208:D208"/>
    <mergeCell ref="E208:F208"/>
    <mergeCell ref="G208:H208"/>
    <mergeCell ref="I208:J208"/>
    <mergeCell ref="K208:L208"/>
    <mergeCell ref="M208:N208"/>
    <mergeCell ref="C213:D213"/>
    <mergeCell ref="E213:F213"/>
    <mergeCell ref="G213:H213"/>
    <mergeCell ref="I213:J213"/>
    <mergeCell ref="K213:L213"/>
    <mergeCell ref="M213:N213"/>
    <mergeCell ref="C212:D212"/>
    <mergeCell ref="E212:F212"/>
    <mergeCell ref="G212:H212"/>
    <mergeCell ref="I212:J212"/>
    <mergeCell ref="K212:L212"/>
    <mergeCell ref="M212:N212"/>
    <mergeCell ref="C211:D211"/>
    <mergeCell ref="E211:F211"/>
    <mergeCell ref="G211:H211"/>
    <mergeCell ref="I211:J211"/>
    <mergeCell ref="K211:L211"/>
    <mergeCell ref="M211:N211"/>
    <mergeCell ref="C216:D216"/>
    <mergeCell ref="E216:F216"/>
    <mergeCell ref="G216:H216"/>
    <mergeCell ref="I216:J216"/>
    <mergeCell ref="K216:L216"/>
    <mergeCell ref="M216:N216"/>
    <mergeCell ref="C215:D215"/>
    <mergeCell ref="E215:F215"/>
    <mergeCell ref="G215:H215"/>
    <mergeCell ref="I215:J215"/>
    <mergeCell ref="K215:L215"/>
    <mergeCell ref="M215:N215"/>
    <mergeCell ref="C214:D214"/>
    <mergeCell ref="E214:F214"/>
    <mergeCell ref="G214:H214"/>
    <mergeCell ref="I214:J214"/>
    <mergeCell ref="K214:L214"/>
    <mergeCell ref="M214:N214"/>
    <mergeCell ref="C219:D219"/>
    <mergeCell ref="E219:F219"/>
    <mergeCell ref="G219:H219"/>
    <mergeCell ref="I219:J219"/>
    <mergeCell ref="K219:L219"/>
    <mergeCell ref="M219:N219"/>
    <mergeCell ref="C218:D218"/>
    <mergeCell ref="E218:F218"/>
    <mergeCell ref="G218:H218"/>
    <mergeCell ref="I218:J218"/>
    <mergeCell ref="K218:L218"/>
    <mergeCell ref="M218:N218"/>
    <mergeCell ref="C217:D217"/>
    <mergeCell ref="E217:F217"/>
    <mergeCell ref="G217:H217"/>
    <mergeCell ref="I217:J217"/>
    <mergeCell ref="K217:L217"/>
    <mergeCell ref="M217:N217"/>
    <mergeCell ref="C223:D223"/>
    <mergeCell ref="E223:F223"/>
    <mergeCell ref="G223:H223"/>
    <mergeCell ref="I223:J223"/>
    <mergeCell ref="K223:L223"/>
    <mergeCell ref="M223:N223"/>
    <mergeCell ref="C221:D221"/>
    <mergeCell ref="E221:F221"/>
    <mergeCell ref="G221:H221"/>
    <mergeCell ref="I221:J221"/>
    <mergeCell ref="K221:L221"/>
    <mergeCell ref="M221:N221"/>
    <mergeCell ref="C220:D220"/>
    <mergeCell ref="E220:F220"/>
    <mergeCell ref="G220:H220"/>
    <mergeCell ref="I220:J220"/>
    <mergeCell ref="K220:L220"/>
    <mergeCell ref="M220:N220"/>
    <mergeCell ref="C222:D222"/>
    <mergeCell ref="E222:F222"/>
    <mergeCell ref="G222:H222"/>
    <mergeCell ref="I222:J222"/>
    <mergeCell ref="K222:L222"/>
    <mergeCell ref="M222:N222"/>
    <mergeCell ref="A235:A237"/>
    <mergeCell ref="B235:B237"/>
    <mergeCell ref="C235:D237"/>
    <mergeCell ref="E235:J235"/>
    <mergeCell ref="K235:L237"/>
    <mergeCell ref="M235:N237"/>
    <mergeCell ref="C225:D225"/>
    <mergeCell ref="E225:F225"/>
    <mergeCell ref="G225:H225"/>
    <mergeCell ref="I225:J225"/>
    <mergeCell ref="K225:L225"/>
    <mergeCell ref="M225:N225"/>
    <mergeCell ref="C224:D224"/>
    <mergeCell ref="E224:F224"/>
    <mergeCell ref="G224:H224"/>
    <mergeCell ref="I224:J224"/>
    <mergeCell ref="K224:L224"/>
    <mergeCell ref="M224:N224"/>
    <mergeCell ref="C240:D240"/>
    <mergeCell ref="E240:F240"/>
    <mergeCell ref="G240:H240"/>
    <mergeCell ref="I240:J240"/>
    <mergeCell ref="K240:L240"/>
    <mergeCell ref="M240:N240"/>
    <mergeCell ref="C239:D239"/>
    <mergeCell ref="E239:F239"/>
    <mergeCell ref="G239:H239"/>
    <mergeCell ref="I239:J239"/>
    <mergeCell ref="K239:L239"/>
    <mergeCell ref="M239:N239"/>
    <mergeCell ref="O235:O237"/>
    <mergeCell ref="E236:F237"/>
    <mergeCell ref="G236:H237"/>
    <mergeCell ref="I236:J237"/>
    <mergeCell ref="C238:D238"/>
    <mergeCell ref="E238:F238"/>
    <mergeCell ref="G238:H238"/>
    <mergeCell ref="I238:J238"/>
    <mergeCell ref="K238:L238"/>
    <mergeCell ref="M238:N238"/>
    <mergeCell ref="C243:D243"/>
    <mergeCell ref="E243:F243"/>
    <mergeCell ref="G243:H243"/>
    <mergeCell ref="I243:J243"/>
    <mergeCell ref="K243:L243"/>
    <mergeCell ref="M243:N243"/>
    <mergeCell ref="C242:D242"/>
    <mergeCell ref="E242:F242"/>
    <mergeCell ref="G242:H242"/>
    <mergeCell ref="I242:J242"/>
    <mergeCell ref="K242:L242"/>
    <mergeCell ref="M242:N242"/>
    <mergeCell ref="C241:D241"/>
    <mergeCell ref="E241:F241"/>
    <mergeCell ref="G241:H241"/>
    <mergeCell ref="I241:J241"/>
    <mergeCell ref="K241:L241"/>
    <mergeCell ref="M241:N241"/>
    <mergeCell ref="C246:D246"/>
    <mergeCell ref="E246:F246"/>
    <mergeCell ref="G246:H246"/>
    <mergeCell ref="I246:J246"/>
    <mergeCell ref="K246:L246"/>
    <mergeCell ref="M246:N246"/>
    <mergeCell ref="C245:D245"/>
    <mergeCell ref="E245:F245"/>
    <mergeCell ref="G245:H245"/>
    <mergeCell ref="I245:J245"/>
    <mergeCell ref="K245:L245"/>
    <mergeCell ref="M245:N245"/>
    <mergeCell ref="C244:D244"/>
    <mergeCell ref="E244:F244"/>
    <mergeCell ref="G244:H244"/>
    <mergeCell ref="I244:J244"/>
    <mergeCell ref="K244:L244"/>
    <mergeCell ref="M244:N244"/>
    <mergeCell ref="C249:D249"/>
    <mergeCell ref="E249:F249"/>
    <mergeCell ref="G249:H249"/>
    <mergeCell ref="I249:J249"/>
    <mergeCell ref="K249:L249"/>
    <mergeCell ref="M249:N249"/>
    <mergeCell ref="C248:D248"/>
    <mergeCell ref="E248:F248"/>
    <mergeCell ref="G248:H248"/>
    <mergeCell ref="I248:J248"/>
    <mergeCell ref="K248:L248"/>
    <mergeCell ref="M248:N248"/>
    <mergeCell ref="C247:D247"/>
    <mergeCell ref="E247:F247"/>
    <mergeCell ref="G247:H247"/>
    <mergeCell ref="I247:J247"/>
    <mergeCell ref="K247:L247"/>
    <mergeCell ref="M247:N247"/>
    <mergeCell ref="C252:D252"/>
    <mergeCell ref="E252:F252"/>
    <mergeCell ref="G252:H252"/>
    <mergeCell ref="I252:J252"/>
    <mergeCell ref="K252:L252"/>
    <mergeCell ref="M252:N252"/>
    <mergeCell ref="C251:D251"/>
    <mergeCell ref="E251:F251"/>
    <mergeCell ref="G251:H251"/>
    <mergeCell ref="I251:J251"/>
    <mergeCell ref="K251:L251"/>
    <mergeCell ref="M251:N251"/>
    <mergeCell ref="C250:D250"/>
    <mergeCell ref="E250:F250"/>
    <mergeCell ref="G250:H250"/>
    <mergeCell ref="I250:J250"/>
    <mergeCell ref="K250:L250"/>
    <mergeCell ref="M250:N250"/>
    <mergeCell ref="C255:D255"/>
    <mergeCell ref="E255:F255"/>
    <mergeCell ref="G255:H255"/>
    <mergeCell ref="I255:J255"/>
    <mergeCell ref="K255:L255"/>
    <mergeCell ref="M255:N255"/>
    <mergeCell ref="C254:D254"/>
    <mergeCell ref="E254:F254"/>
    <mergeCell ref="G254:H254"/>
    <mergeCell ref="I254:J254"/>
    <mergeCell ref="K254:L254"/>
    <mergeCell ref="M254:N254"/>
    <mergeCell ref="C253:D253"/>
    <mergeCell ref="E253:F253"/>
    <mergeCell ref="G253:H253"/>
    <mergeCell ref="I253:J253"/>
    <mergeCell ref="K253:L253"/>
    <mergeCell ref="M253:N253"/>
    <mergeCell ref="C258:D258"/>
    <mergeCell ref="E258:F258"/>
    <mergeCell ref="G258:H258"/>
    <mergeCell ref="I258:J258"/>
    <mergeCell ref="K258:L258"/>
    <mergeCell ref="M258:N258"/>
    <mergeCell ref="C257:D257"/>
    <mergeCell ref="E257:F257"/>
    <mergeCell ref="G257:H257"/>
    <mergeCell ref="I257:J257"/>
    <mergeCell ref="K257:L257"/>
    <mergeCell ref="M257:N257"/>
    <mergeCell ref="C256:D256"/>
    <mergeCell ref="E256:F256"/>
    <mergeCell ref="G256:H256"/>
    <mergeCell ref="I256:J256"/>
    <mergeCell ref="K256:L256"/>
    <mergeCell ref="M256:N256"/>
    <mergeCell ref="C261:D261"/>
    <mergeCell ref="E261:F261"/>
    <mergeCell ref="G261:H261"/>
    <mergeCell ref="I261:J261"/>
    <mergeCell ref="K261:L261"/>
    <mergeCell ref="M261:N261"/>
    <mergeCell ref="C260:D260"/>
    <mergeCell ref="E260:F260"/>
    <mergeCell ref="G260:H260"/>
    <mergeCell ref="I260:J260"/>
    <mergeCell ref="K260:L260"/>
    <mergeCell ref="M260:N260"/>
    <mergeCell ref="C259:D259"/>
    <mergeCell ref="E259:F259"/>
    <mergeCell ref="G259:H259"/>
    <mergeCell ref="I259:J259"/>
    <mergeCell ref="K259:L259"/>
    <mergeCell ref="M259:N259"/>
    <mergeCell ref="C264:D264"/>
    <mergeCell ref="E264:F264"/>
    <mergeCell ref="G264:H264"/>
    <mergeCell ref="I264:J264"/>
    <mergeCell ref="K264:L264"/>
    <mergeCell ref="M264:N264"/>
    <mergeCell ref="C263:D263"/>
    <mergeCell ref="E263:F263"/>
    <mergeCell ref="G263:H263"/>
    <mergeCell ref="I263:J263"/>
    <mergeCell ref="K263:L263"/>
    <mergeCell ref="M263:N263"/>
    <mergeCell ref="C262:D262"/>
    <mergeCell ref="E262:F262"/>
    <mergeCell ref="G262:H262"/>
    <mergeCell ref="I262:J262"/>
    <mergeCell ref="K262:L262"/>
    <mergeCell ref="M262:N262"/>
    <mergeCell ref="O273:O275"/>
    <mergeCell ref="E274:F275"/>
    <mergeCell ref="G274:H275"/>
    <mergeCell ref="I274:J275"/>
    <mergeCell ref="C276:D276"/>
    <mergeCell ref="E276:F276"/>
    <mergeCell ref="G276:H276"/>
    <mergeCell ref="I276:J276"/>
    <mergeCell ref="K276:L276"/>
    <mergeCell ref="M276:N276"/>
    <mergeCell ref="A273:A275"/>
    <mergeCell ref="B273:B275"/>
    <mergeCell ref="C273:D275"/>
    <mergeCell ref="E273:J273"/>
    <mergeCell ref="K273:L275"/>
    <mergeCell ref="M273:N275"/>
    <mergeCell ref="C265:D265"/>
    <mergeCell ref="E265:F265"/>
    <mergeCell ref="G265:H265"/>
    <mergeCell ref="I265:J265"/>
    <mergeCell ref="K265:L265"/>
    <mergeCell ref="M265:N265"/>
    <mergeCell ref="C279:D279"/>
    <mergeCell ref="E279:F279"/>
    <mergeCell ref="G279:H279"/>
    <mergeCell ref="I279:J279"/>
    <mergeCell ref="K279:L279"/>
    <mergeCell ref="M279:N279"/>
    <mergeCell ref="C278:D278"/>
    <mergeCell ref="E278:F278"/>
    <mergeCell ref="G278:H278"/>
    <mergeCell ref="I278:J278"/>
    <mergeCell ref="K278:L278"/>
    <mergeCell ref="M278:N278"/>
    <mergeCell ref="C277:D277"/>
    <mergeCell ref="E277:F277"/>
    <mergeCell ref="G277:H277"/>
    <mergeCell ref="I277:J277"/>
    <mergeCell ref="K277:L277"/>
    <mergeCell ref="M277:N277"/>
    <mergeCell ref="C282:D282"/>
    <mergeCell ref="E282:F282"/>
    <mergeCell ref="G282:H282"/>
    <mergeCell ref="I282:J282"/>
    <mergeCell ref="K282:L282"/>
    <mergeCell ref="M282:N282"/>
    <mergeCell ref="C281:D281"/>
    <mergeCell ref="E281:F281"/>
    <mergeCell ref="G281:H281"/>
    <mergeCell ref="I281:J281"/>
    <mergeCell ref="K281:L281"/>
    <mergeCell ref="M281:N281"/>
    <mergeCell ref="C280:D280"/>
    <mergeCell ref="E280:F280"/>
    <mergeCell ref="G280:H280"/>
    <mergeCell ref="I280:J280"/>
    <mergeCell ref="K280:L280"/>
    <mergeCell ref="M280:N280"/>
    <mergeCell ref="C285:D285"/>
    <mergeCell ref="E285:F285"/>
    <mergeCell ref="G285:H285"/>
    <mergeCell ref="I285:J285"/>
    <mergeCell ref="K285:L285"/>
    <mergeCell ref="M285:N285"/>
    <mergeCell ref="C284:D284"/>
    <mergeCell ref="E284:F284"/>
    <mergeCell ref="G284:H284"/>
    <mergeCell ref="I284:J284"/>
    <mergeCell ref="K284:L284"/>
    <mergeCell ref="M284:N284"/>
    <mergeCell ref="C283:D283"/>
    <mergeCell ref="E283:F283"/>
    <mergeCell ref="G283:H283"/>
    <mergeCell ref="I283:J283"/>
    <mergeCell ref="K283:L283"/>
    <mergeCell ref="M283:N283"/>
    <mergeCell ref="C288:D288"/>
    <mergeCell ref="E288:F288"/>
    <mergeCell ref="G288:H288"/>
    <mergeCell ref="I288:J288"/>
    <mergeCell ref="K288:L288"/>
    <mergeCell ref="M288:N288"/>
    <mergeCell ref="C287:D287"/>
    <mergeCell ref="E287:F287"/>
    <mergeCell ref="G287:H287"/>
    <mergeCell ref="I287:J287"/>
    <mergeCell ref="K287:L287"/>
    <mergeCell ref="M287:N287"/>
    <mergeCell ref="C286:D286"/>
    <mergeCell ref="E286:F286"/>
    <mergeCell ref="G286:H286"/>
    <mergeCell ref="I286:J286"/>
    <mergeCell ref="K286:L286"/>
    <mergeCell ref="M286:N286"/>
    <mergeCell ref="C291:D291"/>
    <mergeCell ref="E291:F291"/>
    <mergeCell ref="G291:H291"/>
    <mergeCell ref="I291:J291"/>
    <mergeCell ref="K291:L291"/>
    <mergeCell ref="M291:N291"/>
    <mergeCell ref="C290:D290"/>
    <mergeCell ref="E290:F290"/>
    <mergeCell ref="G290:H290"/>
    <mergeCell ref="I290:J290"/>
    <mergeCell ref="K290:L290"/>
    <mergeCell ref="M290:N290"/>
    <mergeCell ref="C289:D289"/>
    <mergeCell ref="E289:F289"/>
    <mergeCell ref="G289:H289"/>
    <mergeCell ref="I289:J289"/>
    <mergeCell ref="K289:L289"/>
    <mergeCell ref="M289:N289"/>
    <mergeCell ref="C294:D294"/>
    <mergeCell ref="E294:F294"/>
    <mergeCell ref="G294:H294"/>
    <mergeCell ref="I294:J294"/>
    <mergeCell ref="K294:L294"/>
    <mergeCell ref="M294:N294"/>
    <mergeCell ref="C293:D293"/>
    <mergeCell ref="E293:F293"/>
    <mergeCell ref="G293:H293"/>
    <mergeCell ref="I293:J293"/>
    <mergeCell ref="K293:L293"/>
    <mergeCell ref="M293:N293"/>
    <mergeCell ref="C292:D292"/>
    <mergeCell ref="E292:F292"/>
    <mergeCell ref="G292:H292"/>
    <mergeCell ref="I292:J292"/>
    <mergeCell ref="K292:L292"/>
    <mergeCell ref="M292:N292"/>
    <mergeCell ref="C297:D297"/>
    <mergeCell ref="E297:F297"/>
    <mergeCell ref="G297:H297"/>
    <mergeCell ref="I297:J297"/>
    <mergeCell ref="K297:L297"/>
    <mergeCell ref="M297:N297"/>
    <mergeCell ref="C296:D296"/>
    <mergeCell ref="E296:F296"/>
    <mergeCell ref="G296:H296"/>
    <mergeCell ref="I296:J296"/>
    <mergeCell ref="K296:L296"/>
    <mergeCell ref="M296:N296"/>
    <mergeCell ref="C295:D295"/>
    <mergeCell ref="E295:F295"/>
    <mergeCell ref="G295:H295"/>
    <mergeCell ref="I295:J295"/>
    <mergeCell ref="K295:L295"/>
    <mergeCell ref="M295:N295"/>
    <mergeCell ref="C301:D301"/>
    <mergeCell ref="E301:F301"/>
    <mergeCell ref="G301:H301"/>
    <mergeCell ref="I301:J301"/>
    <mergeCell ref="K301:L301"/>
    <mergeCell ref="M301:N301"/>
    <mergeCell ref="C300:D300"/>
    <mergeCell ref="E300:F300"/>
    <mergeCell ref="G300:H300"/>
    <mergeCell ref="I300:J300"/>
    <mergeCell ref="K300:L300"/>
    <mergeCell ref="M300:N300"/>
    <mergeCell ref="C298:D298"/>
    <mergeCell ref="E298:F298"/>
    <mergeCell ref="G298:H298"/>
    <mergeCell ref="I298:J298"/>
    <mergeCell ref="K298:L298"/>
    <mergeCell ref="M298:N298"/>
    <mergeCell ref="C299:D299"/>
    <mergeCell ref="E299:F299"/>
    <mergeCell ref="G299:H299"/>
    <mergeCell ref="I299:J299"/>
    <mergeCell ref="K299:L299"/>
    <mergeCell ref="M299:N299"/>
    <mergeCell ref="O312:O314"/>
    <mergeCell ref="E313:F314"/>
    <mergeCell ref="G313:H314"/>
    <mergeCell ref="I313:J314"/>
    <mergeCell ref="C315:D315"/>
    <mergeCell ref="E315:F315"/>
    <mergeCell ref="G315:H315"/>
    <mergeCell ref="I315:J315"/>
    <mergeCell ref="K315:L315"/>
    <mergeCell ref="M315:N315"/>
    <mergeCell ref="A312:A314"/>
    <mergeCell ref="B312:B314"/>
    <mergeCell ref="C312:D314"/>
    <mergeCell ref="E312:J312"/>
    <mergeCell ref="K312:L314"/>
    <mergeCell ref="M312:N314"/>
    <mergeCell ref="C302:D302"/>
    <mergeCell ref="E302:F302"/>
    <mergeCell ref="G302:H302"/>
    <mergeCell ref="I302:J302"/>
    <mergeCell ref="K302:L302"/>
    <mergeCell ref="M302:N302"/>
    <mergeCell ref="C318:D318"/>
    <mergeCell ref="E318:F318"/>
    <mergeCell ref="G318:H318"/>
    <mergeCell ref="I318:J318"/>
    <mergeCell ref="K318:L318"/>
    <mergeCell ref="M318:N318"/>
    <mergeCell ref="C317:D317"/>
    <mergeCell ref="E317:F317"/>
    <mergeCell ref="G317:H317"/>
    <mergeCell ref="I317:J317"/>
    <mergeCell ref="K317:L317"/>
    <mergeCell ref="M317:N317"/>
    <mergeCell ref="C316:D316"/>
    <mergeCell ref="E316:F316"/>
    <mergeCell ref="G316:H316"/>
    <mergeCell ref="I316:J316"/>
    <mergeCell ref="K316:L316"/>
    <mergeCell ref="M316:N316"/>
    <mergeCell ref="C321:D321"/>
    <mergeCell ref="E321:F321"/>
    <mergeCell ref="G321:H321"/>
    <mergeCell ref="I321:J321"/>
    <mergeCell ref="K321:L321"/>
    <mergeCell ref="M321:N321"/>
    <mergeCell ref="C320:D320"/>
    <mergeCell ref="E320:F320"/>
    <mergeCell ref="G320:H320"/>
    <mergeCell ref="I320:J320"/>
    <mergeCell ref="K320:L320"/>
    <mergeCell ref="M320:N320"/>
    <mergeCell ref="C319:D319"/>
    <mergeCell ref="E319:F319"/>
    <mergeCell ref="G319:H319"/>
    <mergeCell ref="I319:J319"/>
    <mergeCell ref="K319:L319"/>
    <mergeCell ref="M319:N319"/>
    <mergeCell ref="C324:D324"/>
    <mergeCell ref="E324:F324"/>
    <mergeCell ref="G324:H324"/>
    <mergeCell ref="I324:J324"/>
    <mergeCell ref="K324:L324"/>
    <mergeCell ref="M324:N324"/>
    <mergeCell ref="C323:D323"/>
    <mergeCell ref="E323:F323"/>
    <mergeCell ref="G323:H323"/>
    <mergeCell ref="I323:J323"/>
    <mergeCell ref="K323:L323"/>
    <mergeCell ref="M323:N323"/>
    <mergeCell ref="C322:D322"/>
    <mergeCell ref="E322:F322"/>
    <mergeCell ref="G322:H322"/>
    <mergeCell ref="I322:J322"/>
    <mergeCell ref="K322:L322"/>
    <mergeCell ref="M322:N322"/>
    <mergeCell ref="C327:D327"/>
    <mergeCell ref="E327:F327"/>
    <mergeCell ref="G327:H327"/>
    <mergeCell ref="I327:J327"/>
    <mergeCell ref="K327:L327"/>
    <mergeCell ref="M327:N327"/>
    <mergeCell ref="C326:D326"/>
    <mergeCell ref="E326:F326"/>
    <mergeCell ref="G326:H326"/>
    <mergeCell ref="I326:J326"/>
    <mergeCell ref="K326:L326"/>
    <mergeCell ref="M326:N326"/>
    <mergeCell ref="C325:D325"/>
    <mergeCell ref="E325:F325"/>
    <mergeCell ref="G325:H325"/>
    <mergeCell ref="I325:J325"/>
    <mergeCell ref="K325:L325"/>
    <mergeCell ref="M325:N325"/>
    <mergeCell ref="C330:D330"/>
    <mergeCell ref="E330:F330"/>
    <mergeCell ref="G330:H330"/>
    <mergeCell ref="I330:J330"/>
    <mergeCell ref="K330:L330"/>
    <mergeCell ref="M330:N330"/>
    <mergeCell ref="C329:D329"/>
    <mergeCell ref="E329:F329"/>
    <mergeCell ref="G329:H329"/>
    <mergeCell ref="I329:J329"/>
    <mergeCell ref="K329:L329"/>
    <mergeCell ref="M329:N329"/>
    <mergeCell ref="C328:D328"/>
    <mergeCell ref="E328:F328"/>
    <mergeCell ref="G328:H328"/>
    <mergeCell ref="I328:J328"/>
    <mergeCell ref="K328:L328"/>
    <mergeCell ref="M328:N328"/>
    <mergeCell ref="C333:D333"/>
    <mergeCell ref="E333:F333"/>
    <mergeCell ref="G333:H333"/>
    <mergeCell ref="I333:J333"/>
    <mergeCell ref="K333:L333"/>
    <mergeCell ref="M333:N333"/>
    <mergeCell ref="C332:D332"/>
    <mergeCell ref="E332:F332"/>
    <mergeCell ref="G332:H332"/>
    <mergeCell ref="I332:J332"/>
    <mergeCell ref="K332:L332"/>
    <mergeCell ref="M332:N332"/>
    <mergeCell ref="C331:D331"/>
    <mergeCell ref="E331:F331"/>
    <mergeCell ref="G331:H331"/>
    <mergeCell ref="I331:J331"/>
    <mergeCell ref="K331:L331"/>
    <mergeCell ref="M331:N331"/>
    <mergeCell ref="C336:D336"/>
    <mergeCell ref="E336:F336"/>
    <mergeCell ref="G336:H336"/>
    <mergeCell ref="I336:J336"/>
    <mergeCell ref="K336:L336"/>
    <mergeCell ref="M336:N336"/>
    <mergeCell ref="C335:D335"/>
    <mergeCell ref="E335:F335"/>
    <mergeCell ref="G335:H335"/>
    <mergeCell ref="I335:J335"/>
    <mergeCell ref="K335:L335"/>
    <mergeCell ref="M335:N335"/>
    <mergeCell ref="C334:D334"/>
    <mergeCell ref="E334:F334"/>
    <mergeCell ref="G334:H334"/>
    <mergeCell ref="I334:J334"/>
    <mergeCell ref="K334:L334"/>
    <mergeCell ref="M334:N334"/>
    <mergeCell ref="C339:D339"/>
    <mergeCell ref="E339:F339"/>
    <mergeCell ref="G339:H339"/>
    <mergeCell ref="I339:J339"/>
    <mergeCell ref="K339:L339"/>
    <mergeCell ref="M339:N339"/>
    <mergeCell ref="C338:D338"/>
    <mergeCell ref="E338:F338"/>
    <mergeCell ref="G338:H338"/>
    <mergeCell ref="I338:J338"/>
    <mergeCell ref="K338:L338"/>
    <mergeCell ref="M338:N338"/>
    <mergeCell ref="C337:D337"/>
    <mergeCell ref="E337:F337"/>
    <mergeCell ref="G337:H337"/>
    <mergeCell ref="I337:J337"/>
    <mergeCell ref="K337:L337"/>
    <mergeCell ref="M337:N337"/>
    <mergeCell ref="C342:D342"/>
    <mergeCell ref="E342:F342"/>
    <mergeCell ref="G342:H342"/>
    <mergeCell ref="I342:J342"/>
    <mergeCell ref="K342:L342"/>
    <mergeCell ref="M342:N342"/>
    <mergeCell ref="C341:D341"/>
    <mergeCell ref="E341:F341"/>
    <mergeCell ref="G341:H341"/>
    <mergeCell ref="I341:J341"/>
    <mergeCell ref="K341:L341"/>
    <mergeCell ref="M341:N341"/>
    <mergeCell ref="C340:D340"/>
    <mergeCell ref="E340:F340"/>
    <mergeCell ref="G340:H340"/>
    <mergeCell ref="I340:J340"/>
    <mergeCell ref="K340:L340"/>
    <mergeCell ref="M340:N340"/>
    <mergeCell ref="O350:O352"/>
    <mergeCell ref="E351:F352"/>
    <mergeCell ref="G351:H352"/>
    <mergeCell ref="I351:J352"/>
    <mergeCell ref="C353:D353"/>
    <mergeCell ref="E353:F353"/>
    <mergeCell ref="G353:H353"/>
    <mergeCell ref="I353:J353"/>
    <mergeCell ref="K353:L353"/>
    <mergeCell ref="M353:N353"/>
    <mergeCell ref="A350:A352"/>
    <mergeCell ref="B350:B352"/>
    <mergeCell ref="C350:D352"/>
    <mergeCell ref="E350:J350"/>
    <mergeCell ref="K350:L352"/>
    <mergeCell ref="M350:N352"/>
    <mergeCell ref="C343:D343"/>
    <mergeCell ref="E343:F343"/>
    <mergeCell ref="G343:H343"/>
    <mergeCell ref="I343:J343"/>
    <mergeCell ref="K343:L343"/>
    <mergeCell ref="M343:N343"/>
    <mergeCell ref="C356:D356"/>
    <mergeCell ref="E356:F356"/>
    <mergeCell ref="G356:H356"/>
    <mergeCell ref="I356:J356"/>
    <mergeCell ref="K356:L356"/>
    <mergeCell ref="M356:N356"/>
    <mergeCell ref="C355:D355"/>
    <mergeCell ref="E355:F355"/>
    <mergeCell ref="G355:H355"/>
    <mergeCell ref="I355:J355"/>
    <mergeCell ref="K355:L355"/>
    <mergeCell ref="M355:N355"/>
    <mergeCell ref="C354:D354"/>
    <mergeCell ref="E354:F354"/>
    <mergeCell ref="G354:H354"/>
    <mergeCell ref="I354:J354"/>
    <mergeCell ref="K354:L354"/>
    <mergeCell ref="M354:N354"/>
    <mergeCell ref="C359:D359"/>
    <mergeCell ref="E359:F359"/>
    <mergeCell ref="G359:H359"/>
    <mergeCell ref="I359:J359"/>
    <mergeCell ref="K359:L359"/>
    <mergeCell ref="M359:N359"/>
    <mergeCell ref="C358:D358"/>
    <mergeCell ref="E358:F358"/>
    <mergeCell ref="G358:H358"/>
    <mergeCell ref="I358:J358"/>
    <mergeCell ref="K358:L358"/>
    <mergeCell ref="M358:N358"/>
    <mergeCell ref="C357:D357"/>
    <mergeCell ref="E357:F357"/>
    <mergeCell ref="G357:H357"/>
    <mergeCell ref="I357:J357"/>
    <mergeCell ref="K357:L357"/>
    <mergeCell ref="M357:N357"/>
    <mergeCell ref="C362:D362"/>
    <mergeCell ref="E362:F362"/>
    <mergeCell ref="G362:H362"/>
    <mergeCell ref="I362:J362"/>
    <mergeCell ref="K362:L362"/>
    <mergeCell ref="M362:N362"/>
    <mergeCell ref="C361:D361"/>
    <mergeCell ref="E361:F361"/>
    <mergeCell ref="G361:H361"/>
    <mergeCell ref="I361:J361"/>
    <mergeCell ref="K361:L361"/>
    <mergeCell ref="M361:N361"/>
    <mergeCell ref="C360:D360"/>
    <mergeCell ref="E360:F360"/>
    <mergeCell ref="G360:H360"/>
    <mergeCell ref="I360:J360"/>
    <mergeCell ref="K360:L360"/>
    <mergeCell ref="M360:N360"/>
    <mergeCell ref="C365:D365"/>
    <mergeCell ref="E365:F365"/>
    <mergeCell ref="G365:H365"/>
    <mergeCell ref="I365:J365"/>
    <mergeCell ref="K365:L365"/>
    <mergeCell ref="M365:N365"/>
    <mergeCell ref="C364:D364"/>
    <mergeCell ref="E364:F364"/>
    <mergeCell ref="G364:H364"/>
    <mergeCell ref="I364:J364"/>
    <mergeCell ref="K364:L364"/>
    <mergeCell ref="M364:N364"/>
    <mergeCell ref="C363:D363"/>
    <mergeCell ref="E363:F363"/>
    <mergeCell ref="G363:H363"/>
    <mergeCell ref="I363:J363"/>
    <mergeCell ref="K363:L363"/>
    <mergeCell ref="M363:N363"/>
    <mergeCell ref="C368:D368"/>
    <mergeCell ref="E368:F368"/>
    <mergeCell ref="G368:H368"/>
    <mergeCell ref="I368:J368"/>
    <mergeCell ref="K368:L368"/>
    <mergeCell ref="M368:N368"/>
    <mergeCell ref="C367:D367"/>
    <mergeCell ref="E367:F367"/>
    <mergeCell ref="G367:H367"/>
    <mergeCell ref="I367:J367"/>
    <mergeCell ref="K367:L367"/>
    <mergeCell ref="M367:N367"/>
    <mergeCell ref="C366:D366"/>
    <mergeCell ref="E366:F366"/>
    <mergeCell ref="G366:H366"/>
    <mergeCell ref="I366:J366"/>
    <mergeCell ref="K366:L366"/>
    <mergeCell ref="M366:N366"/>
    <mergeCell ref="C371:D371"/>
    <mergeCell ref="E371:F371"/>
    <mergeCell ref="G371:H371"/>
    <mergeCell ref="I371:J371"/>
    <mergeCell ref="K371:L371"/>
    <mergeCell ref="M371:N371"/>
    <mergeCell ref="C370:D370"/>
    <mergeCell ref="E370:F370"/>
    <mergeCell ref="G370:H370"/>
    <mergeCell ref="I370:J370"/>
    <mergeCell ref="K370:L370"/>
    <mergeCell ref="M370:N370"/>
    <mergeCell ref="C369:D369"/>
    <mergeCell ref="E369:F369"/>
    <mergeCell ref="G369:H369"/>
    <mergeCell ref="I369:J369"/>
    <mergeCell ref="K369:L369"/>
    <mergeCell ref="M369:N369"/>
    <mergeCell ref="C374:D374"/>
    <mergeCell ref="E374:F374"/>
    <mergeCell ref="G374:H374"/>
    <mergeCell ref="I374:J374"/>
    <mergeCell ref="K374:L374"/>
    <mergeCell ref="M374:N374"/>
    <mergeCell ref="C373:D373"/>
    <mergeCell ref="E373:F373"/>
    <mergeCell ref="G373:H373"/>
    <mergeCell ref="I373:J373"/>
    <mergeCell ref="K373:L373"/>
    <mergeCell ref="M373:N373"/>
    <mergeCell ref="C372:D372"/>
    <mergeCell ref="E372:F372"/>
    <mergeCell ref="G372:H372"/>
    <mergeCell ref="I372:J372"/>
    <mergeCell ref="K372:L372"/>
    <mergeCell ref="M372:N372"/>
    <mergeCell ref="G393:H393"/>
    <mergeCell ref="I393:J393"/>
    <mergeCell ref="K393:L393"/>
    <mergeCell ref="M393:N393"/>
    <mergeCell ref="G377:H377"/>
    <mergeCell ref="I377:J377"/>
    <mergeCell ref="K377:L377"/>
    <mergeCell ref="M377:N377"/>
    <mergeCell ref="C376:D376"/>
    <mergeCell ref="E376:F376"/>
    <mergeCell ref="G376:H376"/>
    <mergeCell ref="I376:J376"/>
    <mergeCell ref="K376:L376"/>
    <mergeCell ref="M376:N376"/>
    <mergeCell ref="O389:O391"/>
    <mergeCell ref="E390:F391"/>
    <mergeCell ref="G390:H391"/>
    <mergeCell ref="I390:J391"/>
    <mergeCell ref="C392:D392"/>
    <mergeCell ref="E392:F392"/>
    <mergeCell ref="G392:H392"/>
    <mergeCell ref="I392:J392"/>
    <mergeCell ref="K392:L392"/>
    <mergeCell ref="M392:N392"/>
    <mergeCell ref="C396:D396"/>
    <mergeCell ref="E396:F396"/>
    <mergeCell ref="G396:H396"/>
    <mergeCell ref="I396:J396"/>
    <mergeCell ref="K396:L396"/>
    <mergeCell ref="M396:N396"/>
    <mergeCell ref="A389:A391"/>
    <mergeCell ref="B389:B391"/>
    <mergeCell ref="C389:D391"/>
    <mergeCell ref="E389:J389"/>
    <mergeCell ref="K389:L391"/>
    <mergeCell ref="M389:N391"/>
    <mergeCell ref="C379:D379"/>
    <mergeCell ref="E379:F379"/>
    <mergeCell ref="G379:H379"/>
    <mergeCell ref="I379:J379"/>
    <mergeCell ref="K379:L379"/>
    <mergeCell ref="M379:N379"/>
    <mergeCell ref="C395:D395"/>
    <mergeCell ref="E395:F395"/>
    <mergeCell ref="G395:H395"/>
    <mergeCell ref="I395:J395"/>
    <mergeCell ref="K395:L395"/>
    <mergeCell ref="M395:N395"/>
    <mergeCell ref="C394:D394"/>
    <mergeCell ref="E394:F394"/>
    <mergeCell ref="G394:H394"/>
    <mergeCell ref="I394:J394"/>
    <mergeCell ref="K394:L394"/>
    <mergeCell ref="M394:N394"/>
    <mergeCell ref="C393:D393"/>
    <mergeCell ref="E393:F393"/>
    <mergeCell ref="C399:D399"/>
    <mergeCell ref="E399:F399"/>
    <mergeCell ref="G399:H399"/>
    <mergeCell ref="I399:J399"/>
    <mergeCell ref="K399:L399"/>
    <mergeCell ref="M399:N399"/>
    <mergeCell ref="C398:D398"/>
    <mergeCell ref="E398:F398"/>
    <mergeCell ref="G398:H398"/>
    <mergeCell ref="I398:J398"/>
    <mergeCell ref="K398:L398"/>
    <mergeCell ref="M398:N398"/>
    <mergeCell ref="C397:D397"/>
    <mergeCell ref="E397:F397"/>
    <mergeCell ref="G397:H397"/>
    <mergeCell ref="I397:J397"/>
    <mergeCell ref="K397:L397"/>
    <mergeCell ref="M397:N397"/>
    <mergeCell ref="C402:D402"/>
    <mergeCell ref="E402:F402"/>
    <mergeCell ref="G402:H402"/>
    <mergeCell ref="I402:J402"/>
    <mergeCell ref="K402:L402"/>
    <mergeCell ref="M402:N402"/>
    <mergeCell ref="C401:D401"/>
    <mergeCell ref="E401:F401"/>
    <mergeCell ref="G401:H401"/>
    <mergeCell ref="I401:J401"/>
    <mergeCell ref="K401:L401"/>
    <mergeCell ref="M401:N401"/>
    <mergeCell ref="C400:D400"/>
    <mergeCell ref="E400:F400"/>
    <mergeCell ref="G400:H400"/>
    <mergeCell ref="I400:J400"/>
    <mergeCell ref="K400:L400"/>
    <mergeCell ref="M400:N400"/>
    <mergeCell ref="C405:D405"/>
    <mergeCell ref="E405:F405"/>
    <mergeCell ref="G405:H405"/>
    <mergeCell ref="I405:J405"/>
    <mergeCell ref="K405:L405"/>
    <mergeCell ref="M405:N405"/>
    <mergeCell ref="C404:D404"/>
    <mergeCell ref="E404:F404"/>
    <mergeCell ref="G404:H404"/>
    <mergeCell ref="I404:J404"/>
    <mergeCell ref="K404:L404"/>
    <mergeCell ref="M404:N404"/>
    <mergeCell ref="C403:D403"/>
    <mergeCell ref="E403:F403"/>
    <mergeCell ref="G403:H403"/>
    <mergeCell ref="I403:J403"/>
    <mergeCell ref="K403:L403"/>
    <mergeCell ref="M403:N403"/>
    <mergeCell ref="C408:D408"/>
    <mergeCell ref="E408:F408"/>
    <mergeCell ref="G408:H408"/>
    <mergeCell ref="I408:J408"/>
    <mergeCell ref="K408:L408"/>
    <mergeCell ref="M408:N408"/>
    <mergeCell ref="C407:D407"/>
    <mergeCell ref="E407:F407"/>
    <mergeCell ref="G407:H407"/>
    <mergeCell ref="I407:J407"/>
    <mergeCell ref="K407:L407"/>
    <mergeCell ref="M407:N407"/>
    <mergeCell ref="C406:D406"/>
    <mergeCell ref="E406:F406"/>
    <mergeCell ref="G406:H406"/>
    <mergeCell ref="I406:J406"/>
    <mergeCell ref="K406:L406"/>
    <mergeCell ref="M406:N406"/>
    <mergeCell ref="C411:D411"/>
    <mergeCell ref="E411:F411"/>
    <mergeCell ref="G411:H411"/>
    <mergeCell ref="I411:J411"/>
    <mergeCell ref="K411:L411"/>
    <mergeCell ref="M411:N411"/>
    <mergeCell ref="C410:D410"/>
    <mergeCell ref="E410:F410"/>
    <mergeCell ref="G410:H410"/>
    <mergeCell ref="I410:J410"/>
    <mergeCell ref="K410:L410"/>
    <mergeCell ref="M410:N410"/>
    <mergeCell ref="C409:D409"/>
    <mergeCell ref="E409:F409"/>
    <mergeCell ref="G409:H409"/>
    <mergeCell ref="I409:J409"/>
    <mergeCell ref="K409:L409"/>
    <mergeCell ref="M409:N409"/>
    <mergeCell ref="C414:D414"/>
    <mergeCell ref="E414:F414"/>
    <mergeCell ref="G414:H414"/>
    <mergeCell ref="I414:J414"/>
    <mergeCell ref="K414:L414"/>
    <mergeCell ref="M414:N414"/>
    <mergeCell ref="C413:D413"/>
    <mergeCell ref="E413:F413"/>
    <mergeCell ref="G413:H413"/>
    <mergeCell ref="I413:J413"/>
    <mergeCell ref="K413:L413"/>
    <mergeCell ref="M413:N413"/>
    <mergeCell ref="C412:D412"/>
    <mergeCell ref="E412:F412"/>
    <mergeCell ref="G412:H412"/>
    <mergeCell ref="I412:J412"/>
    <mergeCell ref="K412:L412"/>
    <mergeCell ref="M412:N412"/>
    <mergeCell ref="C417:D417"/>
    <mergeCell ref="E417:F417"/>
    <mergeCell ref="G417:H417"/>
    <mergeCell ref="I417:J417"/>
    <mergeCell ref="K417:L417"/>
    <mergeCell ref="M417:N417"/>
    <mergeCell ref="C416:D416"/>
    <mergeCell ref="E416:F416"/>
    <mergeCell ref="G416:H416"/>
    <mergeCell ref="I416:J416"/>
    <mergeCell ref="K416:L416"/>
    <mergeCell ref="M416:N416"/>
    <mergeCell ref="C415:D415"/>
    <mergeCell ref="E415:F415"/>
    <mergeCell ref="G415:H415"/>
    <mergeCell ref="I415:J415"/>
    <mergeCell ref="K415:L415"/>
    <mergeCell ref="M415:N415"/>
    <mergeCell ref="C430:D430"/>
    <mergeCell ref="E430:F430"/>
    <mergeCell ref="G430:H430"/>
    <mergeCell ref="I430:J430"/>
    <mergeCell ref="K430:L430"/>
    <mergeCell ref="M430:N430"/>
    <mergeCell ref="O426:O428"/>
    <mergeCell ref="E427:F428"/>
    <mergeCell ref="G427:H428"/>
    <mergeCell ref="I427:J428"/>
    <mergeCell ref="C429:D429"/>
    <mergeCell ref="E429:F429"/>
    <mergeCell ref="G429:H429"/>
    <mergeCell ref="I429:J429"/>
    <mergeCell ref="K429:L429"/>
    <mergeCell ref="M429:N429"/>
    <mergeCell ref="A426:A428"/>
    <mergeCell ref="B426:B428"/>
    <mergeCell ref="C426:D428"/>
    <mergeCell ref="E426:J426"/>
    <mergeCell ref="K426:L428"/>
    <mergeCell ref="M426:N428"/>
    <mergeCell ref="C433:D433"/>
    <mergeCell ref="E433:F433"/>
    <mergeCell ref="G433:H433"/>
    <mergeCell ref="I433:J433"/>
    <mergeCell ref="K433:L433"/>
    <mergeCell ref="M433:N433"/>
    <mergeCell ref="C432:D432"/>
    <mergeCell ref="E432:F432"/>
    <mergeCell ref="G432:H432"/>
    <mergeCell ref="I432:J432"/>
    <mergeCell ref="K432:L432"/>
    <mergeCell ref="M432:N432"/>
    <mergeCell ref="C431:D431"/>
    <mergeCell ref="E431:F431"/>
    <mergeCell ref="G431:H431"/>
    <mergeCell ref="I431:J431"/>
    <mergeCell ref="K431:L431"/>
    <mergeCell ref="M431:N431"/>
    <mergeCell ref="C436:D436"/>
    <mergeCell ref="E436:F436"/>
    <mergeCell ref="G436:H436"/>
    <mergeCell ref="I436:J436"/>
    <mergeCell ref="K436:L436"/>
    <mergeCell ref="M436:N436"/>
    <mergeCell ref="C435:D435"/>
    <mergeCell ref="E435:F435"/>
    <mergeCell ref="G435:H435"/>
    <mergeCell ref="I435:J435"/>
    <mergeCell ref="K435:L435"/>
    <mergeCell ref="M435:N435"/>
    <mergeCell ref="C434:D434"/>
    <mergeCell ref="E434:F434"/>
    <mergeCell ref="G434:H434"/>
    <mergeCell ref="I434:J434"/>
    <mergeCell ref="K434:L434"/>
    <mergeCell ref="M434:N434"/>
    <mergeCell ref="C439:D439"/>
    <mergeCell ref="E439:F439"/>
    <mergeCell ref="G439:H439"/>
    <mergeCell ref="I439:J439"/>
    <mergeCell ref="K439:L439"/>
    <mergeCell ref="M439:N439"/>
    <mergeCell ref="C438:D438"/>
    <mergeCell ref="E438:F438"/>
    <mergeCell ref="G438:H438"/>
    <mergeCell ref="I438:J438"/>
    <mergeCell ref="K438:L438"/>
    <mergeCell ref="M438:N438"/>
    <mergeCell ref="C437:D437"/>
    <mergeCell ref="E437:F437"/>
    <mergeCell ref="G437:H437"/>
    <mergeCell ref="I437:J437"/>
    <mergeCell ref="K437:L437"/>
    <mergeCell ref="M437:N437"/>
    <mergeCell ref="C442:D442"/>
    <mergeCell ref="E442:F442"/>
    <mergeCell ref="G442:H442"/>
    <mergeCell ref="I442:J442"/>
    <mergeCell ref="K442:L442"/>
    <mergeCell ref="M442:N442"/>
    <mergeCell ref="C441:D441"/>
    <mergeCell ref="E441:F441"/>
    <mergeCell ref="G441:H441"/>
    <mergeCell ref="I441:J441"/>
    <mergeCell ref="K441:L441"/>
    <mergeCell ref="M441:N441"/>
    <mergeCell ref="C440:D440"/>
    <mergeCell ref="E440:F440"/>
    <mergeCell ref="G440:H440"/>
    <mergeCell ref="I440:J440"/>
    <mergeCell ref="K440:L440"/>
    <mergeCell ref="M440:N440"/>
    <mergeCell ref="C445:D445"/>
    <mergeCell ref="E445:F445"/>
    <mergeCell ref="G445:H445"/>
    <mergeCell ref="I445:J445"/>
    <mergeCell ref="K445:L445"/>
    <mergeCell ref="M445:N445"/>
    <mergeCell ref="C444:D444"/>
    <mergeCell ref="E444:F444"/>
    <mergeCell ref="G444:H444"/>
    <mergeCell ref="I444:J444"/>
    <mergeCell ref="K444:L444"/>
    <mergeCell ref="M444:N444"/>
    <mergeCell ref="C443:D443"/>
    <mergeCell ref="E443:F443"/>
    <mergeCell ref="G443:H443"/>
    <mergeCell ref="I443:J443"/>
    <mergeCell ref="K443:L443"/>
    <mergeCell ref="M443:N443"/>
    <mergeCell ref="C448:D448"/>
    <mergeCell ref="E448:F448"/>
    <mergeCell ref="G448:H448"/>
    <mergeCell ref="I448:J448"/>
    <mergeCell ref="K448:L448"/>
    <mergeCell ref="M448:N448"/>
    <mergeCell ref="C447:D447"/>
    <mergeCell ref="E447:F447"/>
    <mergeCell ref="G447:H447"/>
    <mergeCell ref="I447:J447"/>
    <mergeCell ref="K447:L447"/>
    <mergeCell ref="M447:N447"/>
    <mergeCell ref="C446:D446"/>
    <mergeCell ref="E446:F446"/>
    <mergeCell ref="G446:H446"/>
    <mergeCell ref="I446:J446"/>
    <mergeCell ref="K446:L446"/>
    <mergeCell ref="M446:N446"/>
    <mergeCell ref="C451:D451"/>
    <mergeCell ref="E451:F451"/>
    <mergeCell ref="G451:H451"/>
    <mergeCell ref="I451:J451"/>
    <mergeCell ref="K451:L451"/>
    <mergeCell ref="M451:N451"/>
    <mergeCell ref="C450:D450"/>
    <mergeCell ref="E450:F450"/>
    <mergeCell ref="G450:H450"/>
    <mergeCell ref="I450:J450"/>
    <mergeCell ref="K450:L450"/>
    <mergeCell ref="M450:N450"/>
    <mergeCell ref="C449:D449"/>
    <mergeCell ref="E449:F449"/>
    <mergeCell ref="G449:H449"/>
    <mergeCell ref="I449:J449"/>
    <mergeCell ref="K449:L449"/>
    <mergeCell ref="M449:N449"/>
    <mergeCell ref="C454:D454"/>
    <mergeCell ref="E454:F454"/>
    <mergeCell ref="G454:H454"/>
    <mergeCell ref="I454:J454"/>
    <mergeCell ref="K454:L454"/>
    <mergeCell ref="M454:N454"/>
    <mergeCell ref="C453:D453"/>
    <mergeCell ref="E453:F453"/>
    <mergeCell ref="G453:H453"/>
    <mergeCell ref="I453:J453"/>
    <mergeCell ref="K453:L453"/>
    <mergeCell ref="M453:N453"/>
    <mergeCell ref="C452:D452"/>
    <mergeCell ref="E452:F452"/>
    <mergeCell ref="G452:H452"/>
    <mergeCell ref="I452:J452"/>
    <mergeCell ref="K452:L452"/>
    <mergeCell ref="M452:N452"/>
    <mergeCell ref="A465:A467"/>
    <mergeCell ref="B465:B467"/>
    <mergeCell ref="C465:D467"/>
    <mergeCell ref="E465:J465"/>
    <mergeCell ref="K465:L467"/>
    <mergeCell ref="M465:N467"/>
    <mergeCell ref="C456:D456"/>
    <mergeCell ref="E456:F456"/>
    <mergeCell ref="G456:H456"/>
    <mergeCell ref="I456:J456"/>
    <mergeCell ref="K456:L456"/>
    <mergeCell ref="M456:N456"/>
    <mergeCell ref="C455:D455"/>
    <mergeCell ref="E455:F455"/>
    <mergeCell ref="G455:H455"/>
    <mergeCell ref="I455:J455"/>
    <mergeCell ref="K455:L455"/>
    <mergeCell ref="M455:N455"/>
    <mergeCell ref="C470:D470"/>
    <mergeCell ref="E470:F470"/>
    <mergeCell ref="G470:H470"/>
    <mergeCell ref="I470:J470"/>
    <mergeCell ref="K470:L470"/>
    <mergeCell ref="M470:N470"/>
    <mergeCell ref="C469:D469"/>
    <mergeCell ref="E469:F469"/>
    <mergeCell ref="G469:H469"/>
    <mergeCell ref="I469:J469"/>
    <mergeCell ref="K469:L469"/>
    <mergeCell ref="M469:N469"/>
    <mergeCell ref="O465:O467"/>
    <mergeCell ref="E466:F467"/>
    <mergeCell ref="G466:H467"/>
    <mergeCell ref="I466:J467"/>
    <mergeCell ref="C468:D468"/>
    <mergeCell ref="E468:F468"/>
    <mergeCell ref="G468:H468"/>
    <mergeCell ref="I468:J468"/>
    <mergeCell ref="K468:L468"/>
    <mergeCell ref="M468:N468"/>
    <mergeCell ref="C473:D473"/>
    <mergeCell ref="E473:F473"/>
    <mergeCell ref="G473:H473"/>
    <mergeCell ref="I473:J473"/>
    <mergeCell ref="K473:L473"/>
    <mergeCell ref="M473:N473"/>
    <mergeCell ref="C472:D472"/>
    <mergeCell ref="E472:F472"/>
    <mergeCell ref="G472:H472"/>
    <mergeCell ref="I472:J472"/>
    <mergeCell ref="K472:L472"/>
    <mergeCell ref="M472:N472"/>
    <mergeCell ref="C471:D471"/>
    <mergeCell ref="E471:F471"/>
    <mergeCell ref="G471:H471"/>
    <mergeCell ref="I471:J471"/>
    <mergeCell ref="K471:L471"/>
    <mergeCell ref="M471:N471"/>
    <mergeCell ref="C476:D476"/>
    <mergeCell ref="E476:F476"/>
    <mergeCell ref="G476:H476"/>
    <mergeCell ref="I476:J476"/>
    <mergeCell ref="K476:L476"/>
    <mergeCell ref="M476:N476"/>
    <mergeCell ref="C475:D475"/>
    <mergeCell ref="E475:F475"/>
    <mergeCell ref="G475:H475"/>
    <mergeCell ref="I475:J475"/>
    <mergeCell ref="K475:L475"/>
    <mergeCell ref="M475:N475"/>
    <mergeCell ref="C474:D474"/>
    <mergeCell ref="E474:F474"/>
    <mergeCell ref="G474:H474"/>
    <mergeCell ref="I474:J474"/>
    <mergeCell ref="K474:L474"/>
    <mergeCell ref="M474:N474"/>
    <mergeCell ref="C479:D479"/>
    <mergeCell ref="E479:F479"/>
    <mergeCell ref="G479:H479"/>
    <mergeCell ref="I479:J479"/>
    <mergeCell ref="K479:L479"/>
    <mergeCell ref="M479:N479"/>
    <mergeCell ref="C478:D478"/>
    <mergeCell ref="E478:F478"/>
    <mergeCell ref="G478:H478"/>
    <mergeCell ref="I478:J478"/>
    <mergeCell ref="K478:L478"/>
    <mergeCell ref="M478:N478"/>
    <mergeCell ref="C477:D477"/>
    <mergeCell ref="E477:F477"/>
    <mergeCell ref="G477:H477"/>
    <mergeCell ref="I477:J477"/>
    <mergeCell ref="K477:L477"/>
    <mergeCell ref="M477:N477"/>
    <mergeCell ref="C482:D482"/>
    <mergeCell ref="E482:F482"/>
    <mergeCell ref="G482:H482"/>
    <mergeCell ref="I482:J482"/>
    <mergeCell ref="K482:L482"/>
    <mergeCell ref="M482:N482"/>
    <mergeCell ref="C481:D481"/>
    <mergeCell ref="E481:F481"/>
    <mergeCell ref="G481:H481"/>
    <mergeCell ref="I481:J481"/>
    <mergeCell ref="K481:L481"/>
    <mergeCell ref="M481:N481"/>
    <mergeCell ref="C480:D480"/>
    <mergeCell ref="E480:F480"/>
    <mergeCell ref="G480:H480"/>
    <mergeCell ref="I480:J480"/>
    <mergeCell ref="K480:L480"/>
    <mergeCell ref="M480:N480"/>
    <mergeCell ref="C485:D485"/>
    <mergeCell ref="E485:F485"/>
    <mergeCell ref="G485:H485"/>
    <mergeCell ref="I485:J485"/>
    <mergeCell ref="K485:L485"/>
    <mergeCell ref="M485:N485"/>
    <mergeCell ref="C484:D484"/>
    <mergeCell ref="E484:F484"/>
    <mergeCell ref="G484:H484"/>
    <mergeCell ref="I484:J484"/>
    <mergeCell ref="K484:L484"/>
    <mergeCell ref="M484:N484"/>
    <mergeCell ref="C483:D483"/>
    <mergeCell ref="E483:F483"/>
    <mergeCell ref="G483:H483"/>
    <mergeCell ref="I483:J483"/>
    <mergeCell ref="K483:L483"/>
    <mergeCell ref="M483:N483"/>
    <mergeCell ref="C488:D488"/>
    <mergeCell ref="E488:F488"/>
    <mergeCell ref="G488:H488"/>
    <mergeCell ref="I488:J488"/>
    <mergeCell ref="K488:L488"/>
    <mergeCell ref="M488:N488"/>
    <mergeCell ref="C487:D487"/>
    <mergeCell ref="E487:F487"/>
    <mergeCell ref="G487:H487"/>
    <mergeCell ref="I487:J487"/>
    <mergeCell ref="K487:L487"/>
    <mergeCell ref="M487:N487"/>
    <mergeCell ref="C486:D486"/>
    <mergeCell ref="E486:F486"/>
    <mergeCell ref="G486:H486"/>
    <mergeCell ref="I486:J486"/>
    <mergeCell ref="K486:L486"/>
    <mergeCell ref="M486:N486"/>
    <mergeCell ref="C492:D492"/>
    <mergeCell ref="E492:F492"/>
    <mergeCell ref="G492:H492"/>
    <mergeCell ref="I492:J492"/>
    <mergeCell ref="K492:L492"/>
    <mergeCell ref="M492:N492"/>
    <mergeCell ref="C491:D491"/>
    <mergeCell ref="E491:F491"/>
    <mergeCell ref="G491:H491"/>
    <mergeCell ref="I491:J491"/>
    <mergeCell ref="K491:L491"/>
    <mergeCell ref="M491:N491"/>
    <mergeCell ref="C489:D489"/>
    <mergeCell ref="E489:F489"/>
    <mergeCell ref="G489:H489"/>
    <mergeCell ref="I489:J489"/>
    <mergeCell ref="K489:L489"/>
    <mergeCell ref="M489:N489"/>
    <mergeCell ref="O505:O507"/>
    <mergeCell ref="E506:F507"/>
    <mergeCell ref="G506:H507"/>
    <mergeCell ref="I506:J507"/>
    <mergeCell ref="C508:D508"/>
    <mergeCell ref="E508:F508"/>
    <mergeCell ref="G508:H508"/>
    <mergeCell ref="I508:J508"/>
    <mergeCell ref="K508:L508"/>
    <mergeCell ref="M508:N508"/>
    <mergeCell ref="A505:A507"/>
    <mergeCell ref="B505:B507"/>
    <mergeCell ref="C505:D507"/>
    <mergeCell ref="E505:J505"/>
    <mergeCell ref="K505:L507"/>
    <mergeCell ref="M505:N507"/>
    <mergeCell ref="C493:D493"/>
    <mergeCell ref="E493:F493"/>
    <mergeCell ref="G493:H493"/>
    <mergeCell ref="I493:J493"/>
    <mergeCell ref="K493:L493"/>
    <mergeCell ref="M493:N493"/>
    <mergeCell ref="C512:D512"/>
    <mergeCell ref="E512:F512"/>
    <mergeCell ref="G512:H512"/>
    <mergeCell ref="I512:J512"/>
    <mergeCell ref="K512:L512"/>
    <mergeCell ref="M512:N512"/>
    <mergeCell ref="M510:N510"/>
    <mergeCell ref="C511:D511"/>
    <mergeCell ref="E511:F511"/>
    <mergeCell ref="G511:H511"/>
    <mergeCell ref="I511:J511"/>
    <mergeCell ref="K511:L511"/>
    <mergeCell ref="M511:N511"/>
    <mergeCell ref="C509:D509"/>
    <mergeCell ref="E509:F509"/>
    <mergeCell ref="G509:H509"/>
    <mergeCell ref="K509:L509"/>
    <mergeCell ref="M509:N509"/>
    <mergeCell ref="C510:D510"/>
    <mergeCell ref="E510:F510"/>
    <mergeCell ref="G510:H510"/>
    <mergeCell ref="I510:J510"/>
    <mergeCell ref="K510:L510"/>
    <mergeCell ref="C515:D515"/>
    <mergeCell ref="E515:F515"/>
    <mergeCell ref="G515:H515"/>
    <mergeCell ref="I515:J515"/>
    <mergeCell ref="K515:L515"/>
    <mergeCell ref="M515:N515"/>
    <mergeCell ref="C514:D514"/>
    <mergeCell ref="E514:F514"/>
    <mergeCell ref="G514:H514"/>
    <mergeCell ref="I514:J514"/>
    <mergeCell ref="K514:L514"/>
    <mergeCell ref="M514:N514"/>
    <mergeCell ref="C513:D513"/>
    <mergeCell ref="E513:F513"/>
    <mergeCell ref="G513:H513"/>
    <mergeCell ref="I513:J513"/>
    <mergeCell ref="K513:L513"/>
    <mergeCell ref="M513:N513"/>
    <mergeCell ref="C518:D518"/>
    <mergeCell ref="E518:F518"/>
    <mergeCell ref="G518:H518"/>
    <mergeCell ref="I518:J518"/>
    <mergeCell ref="K518:L518"/>
    <mergeCell ref="M518:N518"/>
    <mergeCell ref="C517:D517"/>
    <mergeCell ref="E517:F517"/>
    <mergeCell ref="G517:H517"/>
    <mergeCell ref="I517:J517"/>
    <mergeCell ref="K517:L517"/>
    <mergeCell ref="M517:N517"/>
    <mergeCell ref="C516:D516"/>
    <mergeCell ref="E516:F516"/>
    <mergeCell ref="G516:H516"/>
    <mergeCell ref="I516:J516"/>
    <mergeCell ref="K516:L516"/>
    <mergeCell ref="M516:N516"/>
    <mergeCell ref="C521:D521"/>
    <mergeCell ref="E521:F521"/>
    <mergeCell ref="G521:H521"/>
    <mergeCell ref="I521:J521"/>
    <mergeCell ref="K521:L521"/>
    <mergeCell ref="M521:N521"/>
    <mergeCell ref="C520:D520"/>
    <mergeCell ref="E520:F520"/>
    <mergeCell ref="G520:H520"/>
    <mergeCell ref="I520:J520"/>
    <mergeCell ref="K520:L520"/>
    <mergeCell ref="M520:N520"/>
    <mergeCell ref="C519:D519"/>
    <mergeCell ref="E519:F519"/>
    <mergeCell ref="G519:H519"/>
    <mergeCell ref="I519:J519"/>
    <mergeCell ref="K519:L519"/>
    <mergeCell ref="M519:N519"/>
    <mergeCell ref="C524:D524"/>
    <mergeCell ref="E524:F524"/>
    <mergeCell ref="G524:H524"/>
    <mergeCell ref="I524:J524"/>
    <mergeCell ref="K524:L524"/>
    <mergeCell ref="M524:N524"/>
    <mergeCell ref="C523:D523"/>
    <mergeCell ref="E523:F523"/>
    <mergeCell ref="G523:H523"/>
    <mergeCell ref="I523:J523"/>
    <mergeCell ref="K523:L523"/>
    <mergeCell ref="M523:N523"/>
    <mergeCell ref="C522:D522"/>
    <mergeCell ref="E522:F522"/>
    <mergeCell ref="G522:H522"/>
    <mergeCell ref="I522:J522"/>
    <mergeCell ref="K522:L522"/>
    <mergeCell ref="M522:N522"/>
    <mergeCell ref="C527:D527"/>
    <mergeCell ref="E527:F527"/>
    <mergeCell ref="G527:H527"/>
    <mergeCell ref="I527:J527"/>
    <mergeCell ref="K527:L527"/>
    <mergeCell ref="M527:N527"/>
    <mergeCell ref="C526:D526"/>
    <mergeCell ref="E526:F526"/>
    <mergeCell ref="G526:H526"/>
    <mergeCell ref="I526:J526"/>
    <mergeCell ref="K526:L526"/>
    <mergeCell ref="M526:N526"/>
    <mergeCell ref="C525:D525"/>
    <mergeCell ref="E525:F525"/>
    <mergeCell ref="G525:H525"/>
    <mergeCell ref="I525:J525"/>
    <mergeCell ref="K525:L525"/>
    <mergeCell ref="M525:N525"/>
    <mergeCell ref="C530:D530"/>
    <mergeCell ref="E530:F530"/>
    <mergeCell ref="G530:H530"/>
    <mergeCell ref="I530:J530"/>
    <mergeCell ref="K530:L530"/>
    <mergeCell ref="M530:N530"/>
    <mergeCell ref="C529:D529"/>
    <mergeCell ref="E529:F529"/>
    <mergeCell ref="G529:H529"/>
    <mergeCell ref="I529:J529"/>
    <mergeCell ref="K529:L529"/>
    <mergeCell ref="M529:N529"/>
    <mergeCell ref="C528:D528"/>
    <mergeCell ref="E528:F528"/>
    <mergeCell ref="G528:H528"/>
    <mergeCell ref="I528:J528"/>
    <mergeCell ref="K528:L528"/>
    <mergeCell ref="M528:N528"/>
    <mergeCell ref="C533:D533"/>
    <mergeCell ref="E533:F533"/>
    <mergeCell ref="G533:H533"/>
    <mergeCell ref="I533:J533"/>
    <mergeCell ref="K533:L533"/>
    <mergeCell ref="M533:N533"/>
    <mergeCell ref="C532:D532"/>
    <mergeCell ref="E532:F532"/>
    <mergeCell ref="G532:H532"/>
    <mergeCell ref="I532:J532"/>
    <mergeCell ref="K532:L532"/>
    <mergeCell ref="M532:N532"/>
    <mergeCell ref="C531:D531"/>
    <mergeCell ref="E531:F531"/>
    <mergeCell ref="G531:H531"/>
    <mergeCell ref="I531:J531"/>
    <mergeCell ref="K531:L531"/>
    <mergeCell ref="M531:N531"/>
    <mergeCell ref="A542:A544"/>
    <mergeCell ref="B542:B544"/>
    <mergeCell ref="C542:D544"/>
    <mergeCell ref="E542:J542"/>
    <mergeCell ref="K542:L544"/>
    <mergeCell ref="M542:N544"/>
    <mergeCell ref="C535:D535"/>
    <mergeCell ref="E535:F535"/>
    <mergeCell ref="G535:H535"/>
    <mergeCell ref="I535:J535"/>
    <mergeCell ref="K535:L535"/>
    <mergeCell ref="M535:N535"/>
    <mergeCell ref="C534:D534"/>
    <mergeCell ref="E534:F534"/>
    <mergeCell ref="G534:H534"/>
    <mergeCell ref="I534:J534"/>
    <mergeCell ref="K534:L534"/>
    <mergeCell ref="M534:N534"/>
    <mergeCell ref="C547:D547"/>
    <mergeCell ref="E547:F547"/>
    <mergeCell ref="G547:H547"/>
    <mergeCell ref="I547:J547"/>
    <mergeCell ref="K547:L547"/>
    <mergeCell ref="M547:N547"/>
    <mergeCell ref="C546:D546"/>
    <mergeCell ref="E546:F546"/>
    <mergeCell ref="G546:H546"/>
    <mergeCell ref="I546:J546"/>
    <mergeCell ref="K546:L546"/>
    <mergeCell ref="M546:N546"/>
    <mergeCell ref="O542:O544"/>
    <mergeCell ref="E543:F544"/>
    <mergeCell ref="G543:H544"/>
    <mergeCell ref="I543:J544"/>
    <mergeCell ref="C545:D545"/>
    <mergeCell ref="E545:F545"/>
    <mergeCell ref="G545:H545"/>
    <mergeCell ref="I545:J545"/>
    <mergeCell ref="K545:L545"/>
    <mergeCell ref="M545:N545"/>
    <mergeCell ref="C550:D550"/>
    <mergeCell ref="E550:F550"/>
    <mergeCell ref="G550:H550"/>
    <mergeCell ref="I550:J550"/>
    <mergeCell ref="K550:L550"/>
    <mergeCell ref="M550:N550"/>
    <mergeCell ref="C549:D549"/>
    <mergeCell ref="E549:F549"/>
    <mergeCell ref="G549:H549"/>
    <mergeCell ref="I549:J549"/>
    <mergeCell ref="K549:L549"/>
    <mergeCell ref="M549:N549"/>
    <mergeCell ref="C548:D548"/>
    <mergeCell ref="E548:F548"/>
    <mergeCell ref="G548:H548"/>
    <mergeCell ref="I548:J548"/>
    <mergeCell ref="K548:L548"/>
    <mergeCell ref="M548:N548"/>
    <mergeCell ref="C553:D553"/>
    <mergeCell ref="E553:F553"/>
    <mergeCell ref="G553:H553"/>
    <mergeCell ref="I553:J553"/>
    <mergeCell ref="K553:L553"/>
    <mergeCell ref="M553:N553"/>
    <mergeCell ref="C552:D552"/>
    <mergeCell ref="E552:F552"/>
    <mergeCell ref="G552:H552"/>
    <mergeCell ref="I552:J552"/>
    <mergeCell ref="K552:L552"/>
    <mergeCell ref="M552:N552"/>
    <mergeCell ref="C551:D551"/>
    <mergeCell ref="E551:F551"/>
    <mergeCell ref="G551:H551"/>
    <mergeCell ref="I551:J551"/>
    <mergeCell ref="K551:L551"/>
    <mergeCell ref="M551:N551"/>
    <mergeCell ref="C556:D556"/>
    <mergeCell ref="E556:F556"/>
    <mergeCell ref="G556:H556"/>
    <mergeCell ref="I556:J556"/>
    <mergeCell ref="K556:L556"/>
    <mergeCell ref="M556:N556"/>
    <mergeCell ref="C555:D555"/>
    <mergeCell ref="E555:F555"/>
    <mergeCell ref="G555:H555"/>
    <mergeCell ref="I555:J555"/>
    <mergeCell ref="K555:L555"/>
    <mergeCell ref="M555:N555"/>
    <mergeCell ref="C554:D554"/>
    <mergeCell ref="E554:F554"/>
    <mergeCell ref="G554:H554"/>
    <mergeCell ref="I554:J554"/>
    <mergeCell ref="K554:L554"/>
    <mergeCell ref="M554:N554"/>
    <mergeCell ref="C559:D559"/>
    <mergeCell ref="E559:F559"/>
    <mergeCell ref="G559:H559"/>
    <mergeCell ref="I559:J559"/>
    <mergeCell ref="K559:L559"/>
    <mergeCell ref="M559:N559"/>
    <mergeCell ref="C558:D558"/>
    <mergeCell ref="E558:F558"/>
    <mergeCell ref="G558:H558"/>
    <mergeCell ref="I558:J558"/>
    <mergeCell ref="K558:L558"/>
    <mergeCell ref="M558:N558"/>
    <mergeCell ref="C557:D557"/>
    <mergeCell ref="E557:F557"/>
    <mergeCell ref="G557:H557"/>
    <mergeCell ref="I557:J557"/>
    <mergeCell ref="K557:L557"/>
    <mergeCell ref="M557:N557"/>
    <mergeCell ref="C562:D562"/>
    <mergeCell ref="E562:F562"/>
    <mergeCell ref="G562:H562"/>
    <mergeCell ref="I562:J562"/>
    <mergeCell ref="K562:L562"/>
    <mergeCell ref="M562:N562"/>
    <mergeCell ref="C561:D561"/>
    <mergeCell ref="E561:F561"/>
    <mergeCell ref="G561:H561"/>
    <mergeCell ref="I561:J561"/>
    <mergeCell ref="K561:L561"/>
    <mergeCell ref="M561:N561"/>
    <mergeCell ref="C560:D560"/>
    <mergeCell ref="E560:F560"/>
    <mergeCell ref="G560:H560"/>
    <mergeCell ref="I560:J560"/>
    <mergeCell ref="K560:L560"/>
    <mergeCell ref="M560:N560"/>
    <mergeCell ref="C565:D565"/>
    <mergeCell ref="E565:F565"/>
    <mergeCell ref="G565:H565"/>
    <mergeCell ref="I565:J565"/>
    <mergeCell ref="K565:L565"/>
    <mergeCell ref="M565:N565"/>
    <mergeCell ref="C564:D564"/>
    <mergeCell ref="E564:F564"/>
    <mergeCell ref="G564:H564"/>
    <mergeCell ref="I564:J564"/>
    <mergeCell ref="K564:L564"/>
    <mergeCell ref="M564:N564"/>
    <mergeCell ref="C563:D563"/>
    <mergeCell ref="E563:F563"/>
    <mergeCell ref="G563:H563"/>
    <mergeCell ref="I563:J563"/>
    <mergeCell ref="K563:L563"/>
    <mergeCell ref="M563:N563"/>
    <mergeCell ref="C568:D568"/>
    <mergeCell ref="E568:F568"/>
    <mergeCell ref="G568:H568"/>
    <mergeCell ref="I568:J568"/>
    <mergeCell ref="K568:L568"/>
    <mergeCell ref="M568:N568"/>
    <mergeCell ref="C567:D567"/>
    <mergeCell ref="E567:F567"/>
    <mergeCell ref="G567:H567"/>
    <mergeCell ref="I567:J567"/>
    <mergeCell ref="K567:L567"/>
    <mergeCell ref="M567:N567"/>
    <mergeCell ref="C566:D566"/>
    <mergeCell ref="E566:F566"/>
    <mergeCell ref="G566:H566"/>
    <mergeCell ref="I566:J566"/>
    <mergeCell ref="K566:L566"/>
    <mergeCell ref="M566:N566"/>
    <mergeCell ref="C572:D572"/>
    <mergeCell ref="E572:F572"/>
    <mergeCell ref="G572:H572"/>
    <mergeCell ref="I572:J572"/>
    <mergeCell ref="K572:L572"/>
    <mergeCell ref="M572:N572"/>
    <mergeCell ref="C571:D571"/>
    <mergeCell ref="E571:F571"/>
    <mergeCell ref="G571:H571"/>
    <mergeCell ref="I571:J571"/>
    <mergeCell ref="K571:L571"/>
    <mergeCell ref="M571:N571"/>
    <mergeCell ref="C570:D570"/>
    <mergeCell ref="E570:F570"/>
    <mergeCell ref="G570:H570"/>
    <mergeCell ref="I570:J570"/>
    <mergeCell ref="K570:L570"/>
    <mergeCell ref="M570:N570"/>
    <mergeCell ref="C586:D586"/>
    <mergeCell ref="E586:F586"/>
    <mergeCell ref="G586:H586"/>
    <mergeCell ref="I586:J586"/>
    <mergeCell ref="K586:L586"/>
    <mergeCell ref="M586:N586"/>
    <mergeCell ref="O582:O584"/>
    <mergeCell ref="E583:F584"/>
    <mergeCell ref="G583:H584"/>
    <mergeCell ref="I583:J584"/>
    <mergeCell ref="C585:D585"/>
    <mergeCell ref="E585:F585"/>
    <mergeCell ref="G585:H585"/>
    <mergeCell ref="I585:J585"/>
    <mergeCell ref="K585:L585"/>
    <mergeCell ref="M585:N585"/>
    <mergeCell ref="A582:A584"/>
    <mergeCell ref="B582:B584"/>
    <mergeCell ref="C582:D584"/>
    <mergeCell ref="E582:J582"/>
    <mergeCell ref="K582:L584"/>
    <mergeCell ref="M582:N584"/>
    <mergeCell ref="C589:D589"/>
    <mergeCell ref="E589:F589"/>
    <mergeCell ref="G589:H589"/>
    <mergeCell ref="I589:J589"/>
    <mergeCell ref="K589:L589"/>
    <mergeCell ref="M589:N589"/>
    <mergeCell ref="C588:D588"/>
    <mergeCell ref="E588:F588"/>
    <mergeCell ref="G588:H588"/>
    <mergeCell ref="I588:J588"/>
    <mergeCell ref="K588:L588"/>
    <mergeCell ref="M588:N588"/>
    <mergeCell ref="C587:D587"/>
    <mergeCell ref="E587:F587"/>
    <mergeCell ref="G587:H587"/>
    <mergeCell ref="I587:J587"/>
    <mergeCell ref="K587:L587"/>
    <mergeCell ref="M587:N587"/>
    <mergeCell ref="C592:D592"/>
    <mergeCell ref="E592:F592"/>
    <mergeCell ref="G592:H592"/>
    <mergeCell ref="I592:J592"/>
    <mergeCell ref="K592:L592"/>
    <mergeCell ref="M592:N592"/>
    <mergeCell ref="C591:D591"/>
    <mergeCell ref="E591:F591"/>
    <mergeCell ref="G591:H591"/>
    <mergeCell ref="I591:J591"/>
    <mergeCell ref="K591:L591"/>
    <mergeCell ref="M591:N591"/>
    <mergeCell ref="C590:D590"/>
    <mergeCell ref="E590:F590"/>
    <mergeCell ref="G590:H590"/>
    <mergeCell ref="I590:J590"/>
    <mergeCell ref="K590:L590"/>
    <mergeCell ref="M590:N590"/>
    <mergeCell ref="C595:D595"/>
    <mergeCell ref="E595:F595"/>
    <mergeCell ref="G595:H595"/>
    <mergeCell ref="I595:J595"/>
    <mergeCell ref="K595:L595"/>
    <mergeCell ref="M595:N595"/>
    <mergeCell ref="C594:D594"/>
    <mergeCell ref="E594:F594"/>
    <mergeCell ref="G594:H594"/>
    <mergeCell ref="I594:J594"/>
    <mergeCell ref="K594:L594"/>
    <mergeCell ref="M594:N594"/>
    <mergeCell ref="C593:D593"/>
    <mergeCell ref="E593:F593"/>
    <mergeCell ref="G593:H593"/>
    <mergeCell ref="I593:J593"/>
    <mergeCell ref="K593:L593"/>
    <mergeCell ref="M593:N593"/>
    <mergeCell ref="C598:D598"/>
    <mergeCell ref="E598:F598"/>
    <mergeCell ref="G598:H598"/>
    <mergeCell ref="I598:J598"/>
    <mergeCell ref="K598:L598"/>
    <mergeCell ref="M598:N598"/>
    <mergeCell ref="C597:D597"/>
    <mergeCell ref="E597:F597"/>
    <mergeCell ref="G597:H597"/>
    <mergeCell ref="I597:J597"/>
    <mergeCell ref="K597:L597"/>
    <mergeCell ref="M597:N597"/>
    <mergeCell ref="C596:D596"/>
    <mergeCell ref="E596:F596"/>
    <mergeCell ref="G596:H596"/>
    <mergeCell ref="I596:J596"/>
    <mergeCell ref="K596:L596"/>
    <mergeCell ref="M596:N596"/>
    <mergeCell ref="C601:D601"/>
    <mergeCell ref="E601:F601"/>
    <mergeCell ref="G601:H601"/>
    <mergeCell ref="I601:J601"/>
    <mergeCell ref="K601:L601"/>
    <mergeCell ref="M601:N601"/>
    <mergeCell ref="C600:D600"/>
    <mergeCell ref="E600:F600"/>
    <mergeCell ref="G600:H600"/>
    <mergeCell ref="I600:J600"/>
    <mergeCell ref="K600:L600"/>
    <mergeCell ref="M600:N600"/>
    <mergeCell ref="C599:D599"/>
    <mergeCell ref="E599:F599"/>
    <mergeCell ref="G599:H599"/>
    <mergeCell ref="I599:J599"/>
    <mergeCell ref="K599:L599"/>
    <mergeCell ref="M599:N599"/>
    <mergeCell ref="C604:D604"/>
    <mergeCell ref="E604:F604"/>
    <mergeCell ref="G604:H604"/>
    <mergeCell ref="I604:J604"/>
    <mergeCell ref="K604:L604"/>
    <mergeCell ref="M604:N604"/>
    <mergeCell ref="C603:D603"/>
    <mergeCell ref="E603:F603"/>
    <mergeCell ref="G603:H603"/>
    <mergeCell ref="I603:J603"/>
    <mergeCell ref="K603:L603"/>
    <mergeCell ref="M603:N603"/>
    <mergeCell ref="C602:D602"/>
    <mergeCell ref="E602:F602"/>
    <mergeCell ref="G602:H602"/>
    <mergeCell ref="I602:J602"/>
    <mergeCell ref="K602:L602"/>
    <mergeCell ref="M602:N602"/>
    <mergeCell ref="C606:D606"/>
    <mergeCell ref="E606:F606"/>
    <mergeCell ref="G606:H606"/>
    <mergeCell ref="I606:J606"/>
    <mergeCell ref="K606:L606"/>
    <mergeCell ref="M606:N606"/>
    <mergeCell ref="C607:D607"/>
    <mergeCell ref="E607:F607"/>
    <mergeCell ref="G607:H607"/>
    <mergeCell ref="I607:J607"/>
    <mergeCell ref="K607:L607"/>
    <mergeCell ref="M607:N607"/>
    <mergeCell ref="C605:D605"/>
    <mergeCell ref="E605:F605"/>
    <mergeCell ref="G605:H605"/>
    <mergeCell ref="I605:J605"/>
    <mergeCell ref="K605:L605"/>
    <mergeCell ref="M605:N605"/>
    <mergeCell ref="C610:D610"/>
    <mergeCell ref="E610:F610"/>
    <mergeCell ref="G610:H610"/>
    <mergeCell ref="I610:J610"/>
    <mergeCell ref="K610:L610"/>
    <mergeCell ref="M610:N610"/>
    <mergeCell ref="C609:D609"/>
    <mergeCell ref="E609:F609"/>
    <mergeCell ref="G609:H609"/>
    <mergeCell ref="I609:J609"/>
    <mergeCell ref="K609:L609"/>
    <mergeCell ref="M609:N609"/>
    <mergeCell ref="C608:D608"/>
    <mergeCell ref="E608:F608"/>
    <mergeCell ref="G608:H608"/>
    <mergeCell ref="I608:J608"/>
    <mergeCell ref="K608:L608"/>
    <mergeCell ref="M608:N608"/>
    <mergeCell ref="O622:O624"/>
    <mergeCell ref="E623:F624"/>
    <mergeCell ref="G623:H624"/>
    <mergeCell ref="I623:J624"/>
    <mergeCell ref="C625:D625"/>
    <mergeCell ref="E625:F625"/>
    <mergeCell ref="G625:H625"/>
    <mergeCell ref="I625:J625"/>
    <mergeCell ref="K625:L625"/>
    <mergeCell ref="M625:N625"/>
    <mergeCell ref="A622:A624"/>
    <mergeCell ref="B622:B624"/>
    <mergeCell ref="C622:D624"/>
    <mergeCell ref="E622:J622"/>
    <mergeCell ref="K622:L624"/>
    <mergeCell ref="M622:N624"/>
    <mergeCell ref="C616:D616"/>
    <mergeCell ref="E616:F616"/>
    <mergeCell ref="G616:H616"/>
    <mergeCell ref="I616:J616"/>
    <mergeCell ref="K616:L616"/>
    <mergeCell ref="M616:N616"/>
    <mergeCell ref="C628:D628"/>
    <mergeCell ref="E628:F628"/>
    <mergeCell ref="G628:H628"/>
    <mergeCell ref="I628:J628"/>
    <mergeCell ref="K628:L628"/>
    <mergeCell ref="M628:N628"/>
    <mergeCell ref="C627:D627"/>
    <mergeCell ref="E627:F627"/>
    <mergeCell ref="G627:H627"/>
    <mergeCell ref="I627:J627"/>
    <mergeCell ref="K627:L627"/>
    <mergeCell ref="M627:N627"/>
    <mergeCell ref="C626:D626"/>
    <mergeCell ref="E626:F626"/>
    <mergeCell ref="G626:H626"/>
    <mergeCell ref="I626:J626"/>
    <mergeCell ref="K626:L626"/>
    <mergeCell ref="M626:N626"/>
    <mergeCell ref="C631:D631"/>
    <mergeCell ref="E631:F631"/>
    <mergeCell ref="G631:H631"/>
    <mergeCell ref="I631:J631"/>
    <mergeCell ref="K631:L631"/>
    <mergeCell ref="M631:N631"/>
    <mergeCell ref="C630:D630"/>
    <mergeCell ref="E630:F630"/>
    <mergeCell ref="G630:H630"/>
    <mergeCell ref="I630:J630"/>
    <mergeCell ref="K630:L630"/>
    <mergeCell ref="M630:N630"/>
    <mergeCell ref="C629:D629"/>
    <mergeCell ref="E629:F629"/>
    <mergeCell ref="G629:H629"/>
    <mergeCell ref="I629:J629"/>
    <mergeCell ref="K629:L629"/>
    <mergeCell ref="M629:N629"/>
    <mergeCell ref="C634:D634"/>
    <mergeCell ref="E634:F634"/>
    <mergeCell ref="G634:H634"/>
    <mergeCell ref="I634:J634"/>
    <mergeCell ref="K634:L634"/>
    <mergeCell ref="M634:N634"/>
    <mergeCell ref="C633:D633"/>
    <mergeCell ref="E633:F633"/>
    <mergeCell ref="G633:H633"/>
    <mergeCell ref="I633:J633"/>
    <mergeCell ref="K633:L633"/>
    <mergeCell ref="M633:N633"/>
    <mergeCell ref="C632:D632"/>
    <mergeCell ref="E632:F632"/>
    <mergeCell ref="G632:H632"/>
    <mergeCell ref="I632:J632"/>
    <mergeCell ref="K632:L632"/>
    <mergeCell ref="M632:N632"/>
    <mergeCell ref="C637:D637"/>
    <mergeCell ref="E637:F637"/>
    <mergeCell ref="G637:H637"/>
    <mergeCell ref="I637:J637"/>
    <mergeCell ref="K637:L637"/>
    <mergeCell ref="M637:N637"/>
    <mergeCell ref="C636:D636"/>
    <mergeCell ref="E636:F636"/>
    <mergeCell ref="G636:H636"/>
    <mergeCell ref="I636:J636"/>
    <mergeCell ref="K636:L636"/>
    <mergeCell ref="M636:N636"/>
    <mergeCell ref="C635:D635"/>
    <mergeCell ref="E635:F635"/>
    <mergeCell ref="G635:H635"/>
    <mergeCell ref="I635:J635"/>
    <mergeCell ref="K635:L635"/>
    <mergeCell ref="M635:N635"/>
    <mergeCell ref="C640:D640"/>
    <mergeCell ref="E640:F640"/>
    <mergeCell ref="G640:H640"/>
    <mergeCell ref="I640:J640"/>
    <mergeCell ref="K640:L640"/>
    <mergeCell ref="M640:N640"/>
    <mergeCell ref="C639:D639"/>
    <mergeCell ref="E639:F639"/>
    <mergeCell ref="G639:H639"/>
    <mergeCell ref="I639:J639"/>
    <mergeCell ref="K639:L639"/>
    <mergeCell ref="M639:N639"/>
    <mergeCell ref="C638:D638"/>
    <mergeCell ref="E638:F638"/>
    <mergeCell ref="G638:H638"/>
    <mergeCell ref="I638:J638"/>
    <mergeCell ref="K638:L638"/>
    <mergeCell ref="M638:N638"/>
    <mergeCell ref="C643:D643"/>
    <mergeCell ref="E643:F643"/>
    <mergeCell ref="G643:H643"/>
    <mergeCell ref="I643:J643"/>
    <mergeCell ref="K643:L643"/>
    <mergeCell ref="M643:N643"/>
    <mergeCell ref="C642:D642"/>
    <mergeCell ref="E642:F642"/>
    <mergeCell ref="G642:H642"/>
    <mergeCell ref="I642:J642"/>
    <mergeCell ref="K642:L642"/>
    <mergeCell ref="M642:N642"/>
    <mergeCell ref="C641:D641"/>
    <mergeCell ref="E641:F641"/>
    <mergeCell ref="G641:H641"/>
    <mergeCell ref="I641:J641"/>
    <mergeCell ref="K641:L641"/>
    <mergeCell ref="M641:N641"/>
    <mergeCell ref="C646:D646"/>
    <mergeCell ref="E646:F646"/>
    <mergeCell ref="G646:H646"/>
    <mergeCell ref="I646:J646"/>
    <mergeCell ref="K646:L646"/>
    <mergeCell ref="M646:N646"/>
    <mergeCell ref="C645:D645"/>
    <mergeCell ref="E645:F645"/>
    <mergeCell ref="G645:H645"/>
    <mergeCell ref="I645:J645"/>
    <mergeCell ref="K645:L645"/>
    <mergeCell ref="M645:N645"/>
    <mergeCell ref="C644:D644"/>
    <mergeCell ref="E644:F644"/>
    <mergeCell ref="G644:H644"/>
    <mergeCell ref="I644:J644"/>
    <mergeCell ref="K644:L644"/>
    <mergeCell ref="M644:N644"/>
    <mergeCell ref="C649:D649"/>
    <mergeCell ref="E649:F649"/>
    <mergeCell ref="G649:H649"/>
    <mergeCell ref="I649:J649"/>
    <mergeCell ref="K649:L649"/>
    <mergeCell ref="M649:N649"/>
    <mergeCell ref="C648:D648"/>
    <mergeCell ref="E648:F648"/>
    <mergeCell ref="G648:H648"/>
    <mergeCell ref="I648:J648"/>
    <mergeCell ref="K648:L648"/>
    <mergeCell ref="M648:N648"/>
    <mergeCell ref="C647:D647"/>
    <mergeCell ref="E647:F647"/>
    <mergeCell ref="G647:H647"/>
    <mergeCell ref="I647:J647"/>
    <mergeCell ref="K647:L647"/>
    <mergeCell ref="M647:N647"/>
    <mergeCell ref="C656:D656"/>
    <mergeCell ref="E656:F656"/>
    <mergeCell ref="G656:H656"/>
    <mergeCell ref="I656:J656"/>
    <mergeCell ref="K656:L656"/>
    <mergeCell ref="M656:N656"/>
    <mergeCell ref="O652:O654"/>
    <mergeCell ref="E653:F654"/>
    <mergeCell ref="G653:H654"/>
    <mergeCell ref="I653:J654"/>
    <mergeCell ref="C655:D655"/>
    <mergeCell ref="E655:F655"/>
    <mergeCell ref="G655:H655"/>
    <mergeCell ref="I655:J655"/>
    <mergeCell ref="K655:L655"/>
    <mergeCell ref="M655:N655"/>
    <mergeCell ref="A652:A654"/>
    <mergeCell ref="B652:B654"/>
    <mergeCell ref="C652:D654"/>
    <mergeCell ref="E652:J652"/>
    <mergeCell ref="K652:L654"/>
    <mergeCell ref="M652:N654"/>
    <mergeCell ref="C659:D659"/>
    <mergeCell ref="E659:F659"/>
    <mergeCell ref="G659:H659"/>
    <mergeCell ref="I659:J659"/>
    <mergeCell ref="K659:L659"/>
    <mergeCell ref="M659:N659"/>
    <mergeCell ref="C658:D658"/>
    <mergeCell ref="E658:F658"/>
    <mergeCell ref="G658:H658"/>
    <mergeCell ref="I658:J658"/>
    <mergeCell ref="K658:L658"/>
    <mergeCell ref="M658:N658"/>
    <mergeCell ref="C657:D657"/>
    <mergeCell ref="E657:F657"/>
    <mergeCell ref="G657:H657"/>
    <mergeCell ref="I657:J657"/>
    <mergeCell ref="K657:L657"/>
    <mergeCell ref="M657:N657"/>
    <mergeCell ref="C662:D662"/>
    <mergeCell ref="E662:F662"/>
    <mergeCell ref="G662:H662"/>
    <mergeCell ref="I662:J662"/>
    <mergeCell ref="K662:L662"/>
    <mergeCell ref="M662:N662"/>
    <mergeCell ref="C661:D661"/>
    <mergeCell ref="E661:F661"/>
    <mergeCell ref="G661:H661"/>
    <mergeCell ref="I661:J661"/>
    <mergeCell ref="K661:L661"/>
    <mergeCell ref="M661:N661"/>
    <mergeCell ref="C660:D660"/>
    <mergeCell ref="E660:F660"/>
    <mergeCell ref="G660:H660"/>
    <mergeCell ref="I660:J660"/>
    <mergeCell ref="K660:L660"/>
    <mergeCell ref="M660:N660"/>
    <mergeCell ref="C665:D665"/>
    <mergeCell ref="E665:F665"/>
    <mergeCell ref="G665:H665"/>
    <mergeCell ref="I665:J665"/>
    <mergeCell ref="K665:L665"/>
    <mergeCell ref="M665:N665"/>
    <mergeCell ref="C664:D664"/>
    <mergeCell ref="E664:F664"/>
    <mergeCell ref="G664:H664"/>
    <mergeCell ref="I664:J664"/>
    <mergeCell ref="K664:L664"/>
    <mergeCell ref="M664:N664"/>
    <mergeCell ref="C663:D663"/>
    <mergeCell ref="E663:F663"/>
    <mergeCell ref="G663:H663"/>
    <mergeCell ref="I663:J663"/>
    <mergeCell ref="K663:L663"/>
    <mergeCell ref="M663:N663"/>
    <mergeCell ref="C667:D667"/>
    <mergeCell ref="E667:F667"/>
    <mergeCell ref="G667:H667"/>
    <mergeCell ref="I667:J667"/>
    <mergeCell ref="K667:L667"/>
    <mergeCell ref="M667:N667"/>
    <mergeCell ref="C666:D666"/>
    <mergeCell ref="E666:F666"/>
    <mergeCell ref="G666:H666"/>
    <mergeCell ref="I666:J666"/>
    <mergeCell ref="K666:L666"/>
    <mergeCell ref="M666:N666"/>
    <mergeCell ref="C668:D668"/>
    <mergeCell ref="E668:F668"/>
    <mergeCell ref="G668:H668"/>
    <mergeCell ref="I668:J668"/>
    <mergeCell ref="K668:L668"/>
    <mergeCell ref="M668:N668"/>
    <mergeCell ref="C671:D671"/>
    <mergeCell ref="E671:F671"/>
    <mergeCell ref="G671:H671"/>
    <mergeCell ref="I671:J671"/>
    <mergeCell ref="K671:L671"/>
    <mergeCell ref="M671:N671"/>
    <mergeCell ref="C670:D670"/>
    <mergeCell ref="E670:F670"/>
    <mergeCell ref="G670:H670"/>
    <mergeCell ref="I670:J670"/>
    <mergeCell ref="K670:L670"/>
    <mergeCell ref="M670:N670"/>
    <mergeCell ref="C669:D669"/>
    <mergeCell ref="E669:F669"/>
    <mergeCell ref="G669:H669"/>
    <mergeCell ref="I669:J669"/>
    <mergeCell ref="K669:L669"/>
    <mergeCell ref="M669:N669"/>
    <mergeCell ref="C674:D674"/>
    <mergeCell ref="E674:F674"/>
    <mergeCell ref="G674:H674"/>
    <mergeCell ref="I674:J674"/>
    <mergeCell ref="K674:L674"/>
    <mergeCell ref="M674:N674"/>
    <mergeCell ref="C673:D673"/>
    <mergeCell ref="E673:F673"/>
    <mergeCell ref="G673:H673"/>
    <mergeCell ref="I673:J673"/>
    <mergeCell ref="K673:L673"/>
    <mergeCell ref="M673:N673"/>
    <mergeCell ref="C672:D672"/>
    <mergeCell ref="E672:F672"/>
    <mergeCell ref="G672:H672"/>
    <mergeCell ref="I672:J672"/>
    <mergeCell ref="K672:L672"/>
    <mergeCell ref="M672:N672"/>
    <mergeCell ref="C676:D676"/>
    <mergeCell ref="E676:F676"/>
    <mergeCell ref="G676:H676"/>
    <mergeCell ref="I676:J676"/>
    <mergeCell ref="K676:L676"/>
    <mergeCell ref="M676:N676"/>
    <mergeCell ref="C677:D677"/>
    <mergeCell ref="E677:F677"/>
    <mergeCell ref="G677:H677"/>
    <mergeCell ref="I677:J677"/>
    <mergeCell ref="K677:L677"/>
    <mergeCell ref="M677:N677"/>
    <mergeCell ref="C675:D675"/>
    <mergeCell ref="E675:F675"/>
    <mergeCell ref="G675:H675"/>
    <mergeCell ref="I675:J675"/>
    <mergeCell ref="K675:L675"/>
    <mergeCell ref="M675:N675"/>
    <mergeCell ref="C680:D680"/>
    <mergeCell ref="E680:F680"/>
    <mergeCell ref="G680:H680"/>
    <mergeCell ref="I680:J680"/>
    <mergeCell ref="K680:L680"/>
    <mergeCell ref="M680:N680"/>
    <mergeCell ref="C679:D679"/>
    <mergeCell ref="E679:F679"/>
    <mergeCell ref="G679:H679"/>
    <mergeCell ref="I679:J679"/>
    <mergeCell ref="K679:L679"/>
    <mergeCell ref="M679:N679"/>
    <mergeCell ref="C678:D678"/>
    <mergeCell ref="E678:F678"/>
    <mergeCell ref="G678:H678"/>
    <mergeCell ref="I678:J678"/>
    <mergeCell ref="K678:L678"/>
    <mergeCell ref="M678:N678"/>
    <mergeCell ref="C691:D691"/>
    <mergeCell ref="E691:F691"/>
    <mergeCell ref="G691:H691"/>
    <mergeCell ref="I691:J691"/>
    <mergeCell ref="K691:L691"/>
    <mergeCell ref="M691:N691"/>
    <mergeCell ref="O687:O689"/>
    <mergeCell ref="E688:F689"/>
    <mergeCell ref="G688:H689"/>
    <mergeCell ref="I688:J689"/>
    <mergeCell ref="C690:D690"/>
    <mergeCell ref="E690:F690"/>
    <mergeCell ref="G690:H690"/>
    <mergeCell ref="I690:J690"/>
    <mergeCell ref="K690:L690"/>
    <mergeCell ref="M690:N690"/>
    <mergeCell ref="A687:A689"/>
    <mergeCell ref="B687:B689"/>
    <mergeCell ref="C687:D689"/>
    <mergeCell ref="E687:J687"/>
    <mergeCell ref="K687:L689"/>
    <mergeCell ref="M687:N689"/>
    <mergeCell ref="C694:D694"/>
    <mergeCell ref="E694:F694"/>
    <mergeCell ref="G694:H694"/>
    <mergeCell ref="I694:J694"/>
    <mergeCell ref="K694:L694"/>
    <mergeCell ref="M694:N694"/>
    <mergeCell ref="C693:D693"/>
    <mergeCell ref="E693:F693"/>
    <mergeCell ref="G693:H693"/>
    <mergeCell ref="I693:J693"/>
    <mergeCell ref="K693:L693"/>
    <mergeCell ref="M693:N693"/>
    <mergeCell ref="C692:D692"/>
    <mergeCell ref="E692:F692"/>
    <mergeCell ref="G692:H692"/>
    <mergeCell ref="I692:J692"/>
    <mergeCell ref="K692:L692"/>
    <mergeCell ref="M692:N692"/>
    <mergeCell ref="C697:D697"/>
    <mergeCell ref="E697:F697"/>
    <mergeCell ref="G697:H697"/>
    <mergeCell ref="I697:J697"/>
    <mergeCell ref="K697:L697"/>
    <mergeCell ref="M697:N697"/>
    <mergeCell ref="C696:D696"/>
    <mergeCell ref="E696:F696"/>
    <mergeCell ref="G696:H696"/>
    <mergeCell ref="I696:J696"/>
    <mergeCell ref="K696:L696"/>
    <mergeCell ref="M696:N696"/>
    <mergeCell ref="C695:D695"/>
    <mergeCell ref="E695:F695"/>
    <mergeCell ref="G695:H695"/>
    <mergeCell ref="I695:J695"/>
    <mergeCell ref="K695:L695"/>
    <mergeCell ref="M695:N695"/>
    <mergeCell ref="C700:D700"/>
    <mergeCell ref="E700:F700"/>
    <mergeCell ref="G700:H700"/>
    <mergeCell ref="I700:J700"/>
    <mergeCell ref="K700:L700"/>
    <mergeCell ref="M700:N700"/>
    <mergeCell ref="C699:D699"/>
    <mergeCell ref="E699:F699"/>
    <mergeCell ref="G699:H699"/>
    <mergeCell ref="I699:J699"/>
    <mergeCell ref="K699:L699"/>
    <mergeCell ref="M699:N699"/>
    <mergeCell ref="C698:D698"/>
    <mergeCell ref="E698:F698"/>
    <mergeCell ref="G698:H698"/>
    <mergeCell ref="I698:J698"/>
    <mergeCell ref="K698:L698"/>
    <mergeCell ref="M698:N698"/>
    <mergeCell ref="C703:D703"/>
    <mergeCell ref="E703:F703"/>
    <mergeCell ref="G703:H703"/>
    <mergeCell ref="I703:J703"/>
    <mergeCell ref="K703:L703"/>
    <mergeCell ref="M703:N703"/>
    <mergeCell ref="C702:D702"/>
    <mergeCell ref="E702:F702"/>
    <mergeCell ref="G702:H702"/>
    <mergeCell ref="I702:J702"/>
    <mergeCell ref="K702:L702"/>
    <mergeCell ref="M702:N702"/>
    <mergeCell ref="C701:D701"/>
    <mergeCell ref="E701:F701"/>
    <mergeCell ref="G701:H701"/>
    <mergeCell ref="I701:J701"/>
    <mergeCell ref="K701:L701"/>
    <mergeCell ref="M701:N701"/>
    <mergeCell ref="C706:D706"/>
    <mergeCell ref="E706:F706"/>
    <mergeCell ref="G706:H706"/>
    <mergeCell ref="I706:J706"/>
    <mergeCell ref="K706:L706"/>
    <mergeCell ref="M706:N706"/>
    <mergeCell ref="C705:D705"/>
    <mergeCell ref="E705:F705"/>
    <mergeCell ref="G705:H705"/>
    <mergeCell ref="I705:J705"/>
    <mergeCell ref="K705:L705"/>
    <mergeCell ref="M705:N705"/>
    <mergeCell ref="C704:D704"/>
    <mergeCell ref="E704:F704"/>
    <mergeCell ref="G704:H704"/>
    <mergeCell ref="I704:J704"/>
    <mergeCell ref="K704:L704"/>
    <mergeCell ref="M704:N704"/>
    <mergeCell ref="C709:D709"/>
    <mergeCell ref="E709:F709"/>
    <mergeCell ref="G709:H709"/>
    <mergeCell ref="I709:J709"/>
    <mergeCell ref="K709:L709"/>
    <mergeCell ref="M709:N709"/>
    <mergeCell ref="C708:D708"/>
    <mergeCell ref="E708:F708"/>
    <mergeCell ref="G708:H708"/>
    <mergeCell ref="I708:J708"/>
    <mergeCell ref="K708:L708"/>
    <mergeCell ref="M708:N708"/>
    <mergeCell ref="C707:D707"/>
    <mergeCell ref="E707:F707"/>
    <mergeCell ref="G707:H707"/>
    <mergeCell ref="I707:J707"/>
    <mergeCell ref="K707:L707"/>
    <mergeCell ref="M707:N707"/>
    <mergeCell ref="M713:N713"/>
    <mergeCell ref="C712:D712"/>
    <mergeCell ref="E712:F712"/>
    <mergeCell ref="G712:H712"/>
    <mergeCell ref="I712:J712"/>
    <mergeCell ref="K712:L712"/>
    <mergeCell ref="M712:N712"/>
    <mergeCell ref="C711:D711"/>
    <mergeCell ref="E711:F711"/>
    <mergeCell ref="G711:H711"/>
    <mergeCell ref="I711:J711"/>
    <mergeCell ref="K711:L711"/>
    <mergeCell ref="M711:N711"/>
    <mergeCell ref="C710:D710"/>
    <mergeCell ref="E710:F710"/>
    <mergeCell ref="G710:H710"/>
    <mergeCell ref="I710:J710"/>
    <mergeCell ref="K710:L710"/>
    <mergeCell ref="M710:N710"/>
    <mergeCell ref="C730:D730"/>
    <mergeCell ref="E730:F730"/>
    <mergeCell ref="G730:H730"/>
    <mergeCell ref="I730:J730"/>
    <mergeCell ref="K730:L730"/>
    <mergeCell ref="M730:N730"/>
    <mergeCell ref="O726:O728"/>
    <mergeCell ref="E727:F728"/>
    <mergeCell ref="G727:H728"/>
    <mergeCell ref="I727:J728"/>
    <mergeCell ref="C729:D729"/>
    <mergeCell ref="E729:F729"/>
    <mergeCell ref="G729:H729"/>
    <mergeCell ref="I729:J729"/>
    <mergeCell ref="K729:L729"/>
    <mergeCell ref="M729:N729"/>
    <mergeCell ref="A726:A728"/>
    <mergeCell ref="B726:B728"/>
    <mergeCell ref="C726:D728"/>
    <mergeCell ref="E726:J726"/>
    <mergeCell ref="K726:L728"/>
    <mergeCell ref="M726:N728"/>
    <mergeCell ref="C733:D733"/>
    <mergeCell ref="E733:F733"/>
    <mergeCell ref="G733:H733"/>
    <mergeCell ref="I733:J733"/>
    <mergeCell ref="K733:L733"/>
    <mergeCell ref="M733:N733"/>
    <mergeCell ref="C732:D732"/>
    <mergeCell ref="E732:F732"/>
    <mergeCell ref="G732:H732"/>
    <mergeCell ref="I732:J732"/>
    <mergeCell ref="K732:L732"/>
    <mergeCell ref="M732:N732"/>
    <mergeCell ref="C731:D731"/>
    <mergeCell ref="E731:F731"/>
    <mergeCell ref="G731:H731"/>
    <mergeCell ref="I731:J731"/>
    <mergeCell ref="K731:L731"/>
    <mergeCell ref="M731:N731"/>
    <mergeCell ref="C736:D736"/>
    <mergeCell ref="E736:F736"/>
    <mergeCell ref="G736:H736"/>
    <mergeCell ref="I736:J736"/>
    <mergeCell ref="K736:L736"/>
    <mergeCell ref="M736:N736"/>
    <mergeCell ref="C735:D735"/>
    <mergeCell ref="E735:F735"/>
    <mergeCell ref="G735:H735"/>
    <mergeCell ref="I735:J735"/>
    <mergeCell ref="K735:L735"/>
    <mergeCell ref="M735:N735"/>
    <mergeCell ref="C734:D734"/>
    <mergeCell ref="E734:F734"/>
    <mergeCell ref="G734:H734"/>
    <mergeCell ref="I734:J734"/>
    <mergeCell ref="K734:L734"/>
    <mergeCell ref="M734:N734"/>
    <mergeCell ref="C739:D739"/>
    <mergeCell ref="E739:F739"/>
    <mergeCell ref="G739:H739"/>
    <mergeCell ref="I739:J739"/>
    <mergeCell ref="K739:L739"/>
    <mergeCell ref="M739:N739"/>
    <mergeCell ref="C738:D738"/>
    <mergeCell ref="E738:F738"/>
    <mergeCell ref="G738:H738"/>
    <mergeCell ref="I738:J738"/>
    <mergeCell ref="K738:L738"/>
    <mergeCell ref="M738:N738"/>
    <mergeCell ref="C737:D737"/>
    <mergeCell ref="E737:F737"/>
    <mergeCell ref="G737:H737"/>
    <mergeCell ref="I737:J737"/>
    <mergeCell ref="K737:L737"/>
    <mergeCell ref="M737:N737"/>
    <mergeCell ref="C742:D742"/>
    <mergeCell ref="E742:F742"/>
    <mergeCell ref="G742:H742"/>
    <mergeCell ref="I742:J742"/>
    <mergeCell ref="K742:L742"/>
    <mergeCell ref="M742:N742"/>
    <mergeCell ref="C741:D741"/>
    <mergeCell ref="E741:F741"/>
    <mergeCell ref="G741:H741"/>
    <mergeCell ref="I741:J741"/>
    <mergeCell ref="K741:L741"/>
    <mergeCell ref="M741:N741"/>
    <mergeCell ref="C740:D740"/>
    <mergeCell ref="E740:F740"/>
    <mergeCell ref="G740:H740"/>
    <mergeCell ref="I740:J740"/>
    <mergeCell ref="K740:L740"/>
    <mergeCell ref="M740:N740"/>
    <mergeCell ref="C745:D745"/>
    <mergeCell ref="E745:F745"/>
    <mergeCell ref="G745:H745"/>
    <mergeCell ref="I745:J745"/>
    <mergeCell ref="K745:L745"/>
    <mergeCell ref="M745:N745"/>
    <mergeCell ref="C744:D744"/>
    <mergeCell ref="E744:F744"/>
    <mergeCell ref="G744:H744"/>
    <mergeCell ref="I744:J744"/>
    <mergeCell ref="K744:L744"/>
    <mergeCell ref="M744:N744"/>
    <mergeCell ref="C743:D743"/>
    <mergeCell ref="E743:F743"/>
    <mergeCell ref="G743:H743"/>
    <mergeCell ref="I743:J743"/>
    <mergeCell ref="K743:L743"/>
    <mergeCell ref="M743:N743"/>
    <mergeCell ref="C748:D748"/>
    <mergeCell ref="E748:F748"/>
    <mergeCell ref="G748:H748"/>
    <mergeCell ref="I748:J748"/>
    <mergeCell ref="K748:L748"/>
    <mergeCell ref="M748:N748"/>
    <mergeCell ref="C747:D747"/>
    <mergeCell ref="E747:F747"/>
    <mergeCell ref="G747:H747"/>
    <mergeCell ref="I747:J747"/>
    <mergeCell ref="K747:L747"/>
    <mergeCell ref="M747:N747"/>
    <mergeCell ref="C746:D746"/>
    <mergeCell ref="E746:F746"/>
    <mergeCell ref="G746:H746"/>
    <mergeCell ref="I746:J746"/>
    <mergeCell ref="K746:L746"/>
    <mergeCell ref="M746:N746"/>
    <mergeCell ref="C751:D751"/>
    <mergeCell ref="E751:F751"/>
    <mergeCell ref="G751:H751"/>
    <mergeCell ref="I751:J751"/>
    <mergeCell ref="K751:L751"/>
    <mergeCell ref="M751:N751"/>
    <mergeCell ref="C750:D750"/>
    <mergeCell ref="E750:F750"/>
    <mergeCell ref="G750:H750"/>
    <mergeCell ref="I750:J750"/>
    <mergeCell ref="K750:L750"/>
    <mergeCell ref="M750:N750"/>
    <mergeCell ref="C749:D749"/>
    <mergeCell ref="E749:F749"/>
    <mergeCell ref="G749:H749"/>
    <mergeCell ref="I749:J749"/>
    <mergeCell ref="K749:L749"/>
    <mergeCell ref="M749:N749"/>
    <mergeCell ref="G756:H756"/>
    <mergeCell ref="I756:J756"/>
    <mergeCell ref="K756:L756"/>
    <mergeCell ref="M756:N756"/>
    <mergeCell ref="C755:D755"/>
    <mergeCell ref="E755:F755"/>
    <mergeCell ref="G755:H755"/>
    <mergeCell ref="I755:J755"/>
    <mergeCell ref="K755:L755"/>
    <mergeCell ref="M755:N755"/>
    <mergeCell ref="C754:D754"/>
    <mergeCell ref="E754:F754"/>
    <mergeCell ref="G754:H754"/>
    <mergeCell ref="I754:J754"/>
    <mergeCell ref="K754:L754"/>
    <mergeCell ref="M754:N754"/>
    <mergeCell ref="C753:D753"/>
    <mergeCell ref="E753:F753"/>
    <mergeCell ref="G753:H753"/>
    <mergeCell ref="I753:J753"/>
    <mergeCell ref="K753:L753"/>
    <mergeCell ref="M753:N753"/>
    <mergeCell ref="C756:D756"/>
    <mergeCell ref="E756:F756"/>
    <mergeCell ref="C759:D759"/>
    <mergeCell ref="E759:F759"/>
    <mergeCell ref="G759:H759"/>
    <mergeCell ref="I759:J759"/>
    <mergeCell ref="K759:L759"/>
    <mergeCell ref="M759:N759"/>
    <mergeCell ref="C758:D758"/>
    <mergeCell ref="E758:F758"/>
    <mergeCell ref="G758:H758"/>
    <mergeCell ref="I758:J758"/>
    <mergeCell ref="K758:L758"/>
    <mergeCell ref="M758:N758"/>
    <mergeCell ref="C757:D757"/>
    <mergeCell ref="E757:F757"/>
    <mergeCell ref="G757:H757"/>
    <mergeCell ref="I757:J757"/>
    <mergeCell ref="K757:L757"/>
    <mergeCell ref="M757:N757"/>
    <mergeCell ref="C717:D717"/>
    <mergeCell ref="E717:F717"/>
    <mergeCell ref="G717:H717"/>
    <mergeCell ref="I717:J717"/>
    <mergeCell ref="K717:L717"/>
    <mergeCell ref="M717:N717"/>
    <mergeCell ref="C716:D716"/>
    <mergeCell ref="E716:F716"/>
    <mergeCell ref="G716:H716"/>
    <mergeCell ref="I716:J716"/>
    <mergeCell ref="K716:L716"/>
    <mergeCell ref="M716:N716"/>
    <mergeCell ref="C715:D715"/>
    <mergeCell ref="E715:F715"/>
    <mergeCell ref="G715:H715"/>
    <mergeCell ref="I715:J715"/>
    <mergeCell ref="K715:L715"/>
    <mergeCell ref="M715:N715"/>
    <mergeCell ref="C714:D714"/>
    <mergeCell ref="E714:F714"/>
    <mergeCell ref="G714:H714"/>
    <mergeCell ref="I714:J714"/>
    <mergeCell ref="K714:L714"/>
    <mergeCell ref="M714:N714"/>
    <mergeCell ref="C713:D713"/>
    <mergeCell ref="E713:F713"/>
    <mergeCell ref="G713:H713"/>
    <mergeCell ref="I713:J713"/>
    <mergeCell ref="K713:L713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03"/>
  <sheetViews>
    <sheetView workbookViewId="0">
      <selection activeCell="O22" sqref="O22"/>
    </sheetView>
  </sheetViews>
  <sheetFormatPr defaultColWidth="9.140625" defaultRowHeight="18.600000000000001" customHeight="1"/>
  <cols>
    <col min="1" max="1" width="18.140625" style="5" customWidth="1"/>
    <col min="2" max="2" width="68.5703125" style="5" customWidth="1"/>
    <col min="3" max="11" width="9.140625" style="5"/>
    <col min="12" max="12" width="10.5703125" style="5" customWidth="1"/>
    <col min="13" max="14" width="9.140625" style="5"/>
    <col min="15" max="15" width="10" style="5" customWidth="1"/>
    <col min="16" max="16384" width="9.140625" style="5"/>
  </cols>
  <sheetData>
    <row r="1" spans="1:15" ht="18.600000000000001" customHeight="1">
      <c r="A1" s="1"/>
      <c r="B1" s="2"/>
      <c r="C1" s="3"/>
      <c r="D1" s="3"/>
      <c r="E1" s="3" t="s">
        <v>0</v>
      </c>
      <c r="F1" s="3"/>
      <c r="G1" s="4"/>
      <c r="H1" s="4"/>
      <c r="I1" s="4"/>
      <c r="J1" s="4"/>
      <c r="K1" s="4"/>
      <c r="L1" s="4"/>
      <c r="M1" s="3"/>
      <c r="N1" s="3"/>
      <c r="O1" s="3"/>
    </row>
    <row r="2" spans="1:15" ht="18.600000000000001" customHeight="1">
      <c r="A2" s="114" t="s">
        <v>1</v>
      </c>
      <c r="B2" s="114" t="s">
        <v>2</v>
      </c>
      <c r="C2" s="117" t="s">
        <v>321</v>
      </c>
      <c r="D2" s="118"/>
      <c r="E2" s="123" t="s">
        <v>4</v>
      </c>
      <c r="F2" s="124"/>
      <c r="G2" s="124"/>
      <c r="H2" s="124"/>
      <c r="I2" s="124"/>
      <c r="J2" s="125"/>
      <c r="K2" s="117" t="s">
        <v>5</v>
      </c>
      <c r="L2" s="118"/>
      <c r="M2" s="117" t="s">
        <v>6</v>
      </c>
      <c r="N2" s="118"/>
      <c r="O2" s="74" t="s">
        <v>7</v>
      </c>
    </row>
    <row r="3" spans="1:15" ht="18.600000000000001" customHeight="1">
      <c r="A3" s="115"/>
      <c r="B3" s="115"/>
      <c r="C3" s="119"/>
      <c r="D3" s="120"/>
      <c r="E3" s="110" t="s">
        <v>8</v>
      </c>
      <c r="F3" s="111"/>
      <c r="G3" s="110" t="s">
        <v>9</v>
      </c>
      <c r="H3" s="111"/>
      <c r="I3" s="110" t="s">
        <v>10</v>
      </c>
      <c r="J3" s="111"/>
      <c r="K3" s="119"/>
      <c r="L3" s="120"/>
      <c r="M3" s="119"/>
      <c r="N3" s="120"/>
      <c r="O3" s="75"/>
    </row>
    <row r="4" spans="1:15" ht="18.600000000000001" customHeight="1">
      <c r="A4" s="116"/>
      <c r="B4" s="116"/>
      <c r="C4" s="121"/>
      <c r="D4" s="122"/>
      <c r="E4" s="112"/>
      <c r="F4" s="113"/>
      <c r="G4" s="112"/>
      <c r="H4" s="113"/>
      <c r="I4" s="112"/>
      <c r="J4" s="113"/>
      <c r="K4" s="121"/>
      <c r="L4" s="122"/>
      <c r="M4" s="121"/>
      <c r="N4" s="122"/>
      <c r="O4" s="76"/>
    </row>
    <row r="5" spans="1:15" ht="18.600000000000001" customHeight="1">
      <c r="A5" s="6" t="s">
        <v>11</v>
      </c>
      <c r="B5" s="6"/>
      <c r="C5" s="89"/>
      <c r="D5" s="90"/>
      <c r="E5" s="89"/>
      <c r="F5" s="90"/>
      <c r="G5" s="89"/>
      <c r="H5" s="90"/>
      <c r="I5" s="89"/>
      <c r="J5" s="90"/>
      <c r="K5" s="89"/>
      <c r="L5" s="90"/>
      <c r="M5" s="89"/>
      <c r="N5" s="90"/>
      <c r="O5" s="7"/>
    </row>
    <row r="6" spans="1:15" ht="18.600000000000001" customHeight="1">
      <c r="A6" s="6" t="s">
        <v>12</v>
      </c>
      <c r="B6" s="8" t="s">
        <v>13</v>
      </c>
      <c r="C6" s="89">
        <v>200</v>
      </c>
      <c r="D6" s="90"/>
      <c r="E6" s="91">
        <v>6.02</v>
      </c>
      <c r="F6" s="92"/>
      <c r="G6" s="91">
        <v>6.35</v>
      </c>
      <c r="H6" s="92"/>
      <c r="I6" s="91">
        <v>21.04</v>
      </c>
      <c r="J6" s="92"/>
      <c r="K6" s="91">
        <v>165</v>
      </c>
      <c r="L6" s="92"/>
      <c r="M6" s="91">
        <v>1.1399999999999999</v>
      </c>
      <c r="N6" s="92"/>
      <c r="O6" s="9" t="s">
        <v>14</v>
      </c>
    </row>
    <row r="7" spans="1:15" ht="18.600000000000001" customHeight="1">
      <c r="A7" s="7"/>
      <c r="B7" s="8" t="s">
        <v>15</v>
      </c>
      <c r="C7" s="89">
        <v>200</v>
      </c>
      <c r="D7" s="90"/>
      <c r="E7" s="91">
        <v>2.58</v>
      </c>
      <c r="F7" s="92"/>
      <c r="G7" s="91">
        <v>2.41</v>
      </c>
      <c r="H7" s="92"/>
      <c r="I7" s="91">
        <v>14.4</v>
      </c>
      <c r="J7" s="92"/>
      <c r="K7" s="91">
        <v>91</v>
      </c>
      <c r="L7" s="92"/>
      <c r="M7" s="91">
        <v>1.17</v>
      </c>
      <c r="N7" s="92"/>
      <c r="O7" s="9" t="s">
        <v>45</v>
      </c>
    </row>
    <row r="8" spans="1:15" ht="18.600000000000001" customHeight="1" thickBot="1">
      <c r="A8" s="7"/>
      <c r="B8" s="8" t="s">
        <v>16</v>
      </c>
      <c r="C8" s="89">
        <v>50</v>
      </c>
      <c r="D8" s="90"/>
      <c r="E8" s="91">
        <v>6.68</v>
      </c>
      <c r="F8" s="92"/>
      <c r="G8" s="91">
        <v>8.4499999999999993</v>
      </c>
      <c r="H8" s="92"/>
      <c r="I8" s="91">
        <v>19.399999999999999</v>
      </c>
      <c r="J8" s="92"/>
      <c r="K8" s="91">
        <v>180</v>
      </c>
      <c r="L8" s="92"/>
      <c r="M8" s="91">
        <v>0.11</v>
      </c>
      <c r="N8" s="92"/>
      <c r="O8" s="9" t="s">
        <v>17</v>
      </c>
    </row>
    <row r="9" spans="1:15" ht="18.600000000000001" customHeight="1" thickBot="1">
      <c r="A9" s="10"/>
      <c r="B9" s="11"/>
      <c r="C9" s="81">
        <f>SUM(C5:D8)</f>
        <v>450</v>
      </c>
      <c r="D9" s="82"/>
      <c r="E9" s="83">
        <f>SUM(E6:F8)</f>
        <v>15.28</v>
      </c>
      <c r="F9" s="84"/>
      <c r="G9" s="83">
        <f>SUM(G6:H8)</f>
        <v>17.21</v>
      </c>
      <c r="H9" s="84"/>
      <c r="I9" s="83">
        <f>SUM(I6:J8)</f>
        <v>54.839999999999996</v>
      </c>
      <c r="J9" s="84"/>
      <c r="K9" s="83">
        <f>SUM(K6:L8)</f>
        <v>436</v>
      </c>
      <c r="L9" s="84"/>
      <c r="M9" s="83">
        <f>SUM(M6:N8)</f>
        <v>2.4199999999999995</v>
      </c>
      <c r="N9" s="126"/>
      <c r="O9" s="12"/>
    </row>
    <row r="10" spans="1:15" ht="18.600000000000001" customHeight="1">
      <c r="A10" s="7"/>
      <c r="B10" s="8"/>
      <c r="C10" s="106"/>
      <c r="D10" s="107"/>
      <c r="E10" s="104"/>
      <c r="F10" s="105"/>
      <c r="G10" s="104"/>
      <c r="H10" s="105"/>
      <c r="I10" s="104"/>
      <c r="J10" s="105"/>
      <c r="K10" s="104"/>
      <c r="L10" s="105"/>
      <c r="M10" s="104"/>
      <c r="N10" s="105"/>
      <c r="O10" s="9"/>
    </row>
    <row r="11" spans="1:15" ht="18.600000000000001" customHeight="1">
      <c r="A11" s="6"/>
      <c r="B11" s="6"/>
      <c r="C11" s="89"/>
      <c r="D11" s="90"/>
      <c r="E11" s="91"/>
      <c r="F11" s="92"/>
      <c r="G11" s="91"/>
      <c r="H11" s="92"/>
      <c r="I11" s="91"/>
      <c r="J11" s="92"/>
      <c r="K11" s="91"/>
      <c r="L11" s="92"/>
      <c r="M11" s="91"/>
      <c r="N11" s="92"/>
      <c r="O11" s="9"/>
    </row>
    <row r="12" spans="1:15" ht="18.600000000000001" customHeight="1">
      <c r="A12" s="6" t="s">
        <v>18</v>
      </c>
      <c r="B12" s="8" t="s">
        <v>343</v>
      </c>
      <c r="C12" s="89">
        <v>100</v>
      </c>
      <c r="D12" s="90"/>
      <c r="E12" s="91">
        <v>0.8</v>
      </c>
      <c r="F12" s="92"/>
      <c r="G12" s="91">
        <v>0.8</v>
      </c>
      <c r="H12" s="92"/>
      <c r="I12" s="91">
        <v>19.600000000000001</v>
      </c>
      <c r="J12" s="92"/>
      <c r="K12" s="91">
        <v>90.2</v>
      </c>
      <c r="L12" s="92"/>
      <c r="M12" s="91">
        <v>4</v>
      </c>
      <c r="N12" s="92"/>
      <c r="O12" s="13"/>
    </row>
    <row r="13" spans="1:15" ht="18.600000000000001" customHeight="1">
      <c r="A13" s="8"/>
      <c r="B13" s="8"/>
      <c r="C13" s="89"/>
      <c r="D13" s="90"/>
      <c r="E13" s="91"/>
      <c r="F13" s="92"/>
      <c r="G13" s="91"/>
      <c r="H13" s="92"/>
      <c r="I13" s="91"/>
      <c r="J13" s="92"/>
      <c r="K13" s="91"/>
      <c r="L13" s="92"/>
      <c r="M13" s="91"/>
      <c r="N13" s="92"/>
      <c r="O13" s="14"/>
    </row>
    <row r="14" spans="1:15" ht="18.600000000000001" customHeight="1">
      <c r="A14" s="6" t="s">
        <v>19</v>
      </c>
      <c r="B14" s="8" t="s">
        <v>426</v>
      </c>
      <c r="C14" s="89">
        <v>60</v>
      </c>
      <c r="D14" s="90"/>
      <c r="E14" s="91">
        <v>0.8</v>
      </c>
      <c r="F14" s="92"/>
      <c r="G14" s="91">
        <v>5</v>
      </c>
      <c r="H14" s="92"/>
      <c r="I14" s="91">
        <v>3.3</v>
      </c>
      <c r="J14" s="92"/>
      <c r="K14" s="91">
        <v>60</v>
      </c>
      <c r="L14" s="92"/>
      <c r="M14" s="91">
        <v>1.1399999999999999</v>
      </c>
      <c r="N14" s="92"/>
      <c r="O14" s="9" t="s">
        <v>148</v>
      </c>
    </row>
    <row r="15" spans="1:15" ht="18.600000000000001" customHeight="1">
      <c r="A15" s="7"/>
      <c r="B15" s="15" t="s">
        <v>22</v>
      </c>
      <c r="C15" s="89">
        <v>200</v>
      </c>
      <c r="D15" s="90"/>
      <c r="E15" s="91">
        <v>1.74</v>
      </c>
      <c r="F15" s="92"/>
      <c r="G15" s="91">
        <v>4.8899999999999997</v>
      </c>
      <c r="H15" s="92"/>
      <c r="I15" s="91">
        <v>8.48</v>
      </c>
      <c r="J15" s="92"/>
      <c r="K15" s="91">
        <v>84</v>
      </c>
      <c r="L15" s="92"/>
      <c r="M15" s="91">
        <v>18.47</v>
      </c>
      <c r="N15" s="92"/>
      <c r="O15" s="9" t="s">
        <v>373</v>
      </c>
    </row>
    <row r="16" spans="1:15" ht="18.600000000000001" customHeight="1">
      <c r="A16" s="7"/>
      <c r="B16" s="8" t="s">
        <v>23</v>
      </c>
      <c r="C16" s="89">
        <v>130</v>
      </c>
      <c r="D16" s="90"/>
      <c r="E16" s="91">
        <v>3.58</v>
      </c>
      <c r="F16" s="92"/>
      <c r="G16" s="91">
        <v>4.4000000000000004</v>
      </c>
      <c r="H16" s="92"/>
      <c r="I16" s="91">
        <v>16.600000000000001</v>
      </c>
      <c r="J16" s="92"/>
      <c r="K16" s="91">
        <v>120</v>
      </c>
      <c r="L16" s="92"/>
      <c r="M16" s="91">
        <v>26.87</v>
      </c>
      <c r="N16" s="92"/>
      <c r="O16" s="9" t="s">
        <v>24</v>
      </c>
    </row>
    <row r="17" spans="1:15" ht="18.600000000000001" customHeight="1">
      <c r="A17" s="7"/>
      <c r="B17" s="8" t="s">
        <v>25</v>
      </c>
      <c r="C17" s="89">
        <v>70</v>
      </c>
      <c r="D17" s="90"/>
      <c r="E17" s="91">
        <v>9.67</v>
      </c>
      <c r="F17" s="92"/>
      <c r="G17" s="91">
        <v>10.6</v>
      </c>
      <c r="H17" s="92"/>
      <c r="I17" s="91">
        <v>8.61</v>
      </c>
      <c r="J17" s="92"/>
      <c r="K17" s="91">
        <v>169</v>
      </c>
      <c r="L17" s="92"/>
      <c r="M17" s="91">
        <v>0.23</v>
      </c>
      <c r="N17" s="92"/>
      <c r="O17" s="9" t="s">
        <v>363</v>
      </c>
    </row>
    <row r="18" spans="1:15" ht="18.600000000000001" customHeight="1">
      <c r="A18" s="7"/>
      <c r="B18" s="8" t="s">
        <v>26</v>
      </c>
      <c r="C18" s="89">
        <v>200</v>
      </c>
      <c r="D18" s="90"/>
      <c r="E18" s="91">
        <v>0.02</v>
      </c>
      <c r="F18" s="92"/>
      <c r="G18" s="91">
        <v>0</v>
      </c>
      <c r="H18" s="92"/>
      <c r="I18" s="91">
        <v>14.5</v>
      </c>
      <c r="J18" s="92"/>
      <c r="K18" s="91">
        <v>53</v>
      </c>
      <c r="L18" s="92"/>
      <c r="M18" s="91">
        <v>37.6</v>
      </c>
      <c r="N18" s="92"/>
      <c r="O18" s="9" t="s">
        <v>371</v>
      </c>
    </row>
    <row r="19" spans="1:15" ht="18.600000000000001" customHeight="1" thickBot="1">
      <c r="A19" s="16"/>
      <c r="B19" s="7" t="s">
        <v>27</v>
      </c>
      <c r="C19" s="89">
        <v>50</v>
      </c>
      <c r="D19" s="90"/>
      <c r="E19" s="91">
        <v>3.3</v>
      </c>
      <c r="F19" s="92"/>
      <c r="G19" s="91">
        <v>0.6</v>
      </c>
      <c r="H19" s="92"/>
      <c r="I19" s="91">
        <v>16.78</v>
      </c>
      <c r="J19" s="92"/>
      <c r="K19" s="91">
        <v>99.39</v>
      </c>
      <c r="L19" s="92"/>
      <c r="M19" s="91">
        <v>0</v>
      </c>
      <c r="N19" s="92"/>
      <c r="O19" s="25"/>
    </row>
    <row r="20" spans="1:15" ht="18.600000000000001" customHeight="1" thickBot="1">
      <c r="A20" s="10"/>
      <c r="B20" s="11"/>
      <c r="C20" s="81">
        <f>SUM(C14:C19)</f>
        <v>710</v>
      </c>
      <c r="D20" s="82"/>
      <c r="E20" s="83">
        <f>SUM(E14:F19)</f>
        <v>19.11</v>
      </c>
      <c r="F20" s="84"/>
      <c r="G20" s="83">
        <f>SUM(G14:H19)</f>
        <v>25.490000000000002</v>
      </c>
      <c r="H20" s="84"/>
      <c r="I20" s="83">
        <f>SUM(I14:J19)</f>
        <v>68.27000000000001</v>
      </c>
      <c r="J20" s="84"/>
      <c r="K20" s="83">
        <f>SUM(K14:L19)</f>
        <v>585.39</v>
      </c>
      <c r="L20" s="84"/>
      <c r="M20" s="83">
        <f>SUM(M14:N19)</f>
        <v>84.31</v>
      </c>
      <c r="N20" s="126"/>
      <c r="O20" s="12"/>
    </row>
    <row r="21" spans="1:15" ht="18.600000000000001" customHeight="1">
      <c r="A21" s="18"/>
      <c r="B21" s="18"/>
      <c r="C21" s="102"/>
      <c r="D21" s="103"/>
      <c r="E21" s="104"/>
      <c r="F21" s="105"/>
      <c r="G21" s="104"/>
      <c r="H21" s="105"/>
      <c r="I21" s="104"/>
      <c r="J21" s="105"/>
      <c r="K21" s="104"/>
      <c r="L21" s="105"/>
      <c r="M21" s="104"/>
      <c r="N21" s="105"/>
      <c r="O21" s="14"/>
    </row>
    <row r="22" spans="1:15" ht="18.600000000000001" customHeight="1">
      <c r="A22" s="18" t="s">
        <v>28</v>
      </c>
      <c r="B22" s="8" t="s">
        <v>29</v>
      </c>
      <c r="C22" s="89">
        <v>180</v>
      </c>
      <c r="D22" s="90"/>
      <c r="E22" s="91">
        <v>5.22</v>
      </c>
      <c r="F22" s="92"/>
      <c r="G22" s="91">
        <v>4.5</v>
      </c>
      <c r="H22" s="92"/>
      <c r="I22" s="91">
        <v>7.2</v>
      </c>
      <c r="J22" s="92"/>
      <c r="K22" s="91">
        <v>90</v>
      </c>
      <c r="L22" s="92"/>
      <c r="M22" s="91">
        <v>1.26</v>
      </c>
      <c r="N22" s="92"/>
      <c r="O22" s="9"/>
    </row>
    <row r="23" spans="1:15" ht="18.600000000000001" customHeight="1" thickBot="1">
      <c r="A23" s="18"/>
      <c r="B23" s="8" t="s">
        <v>30</v>
      </c>
      <c r="C23" s="89">
        <v>70</v>
      </c>
      <c r="D23" s="90"/>
      <c r="E23" s="91">
        <v>4.96</v>
      </c>
      <c r="F23" s="92"/>
      <c r="G23" s="91">
        <v>9.1999999999999993</v>
      </c>
      <c r="H23" s="92"/>
      <c r="I23" s="91">
        <v>38.9</v>
      </c>
      <c r="J23" s="92"/>
      <c r="K23" s="91">
        <v>180</v>
      </c>
      <c r="L23" s="92"/>
      <c r="M23" s="91">
        <v>0</v>
      </c>
      <c r="N23" s="92"/>
      <c r="O23" s="9" t="s">
        <v>363</v>
      </c>
    </row>
    <row r="24" spans="1:15" ht="18.600000000000001" customHeight="1" thickBot="1">
      <c r="A24" s="19"/>
      <c r="B24" s="11"/>
      <c r="C24" s="81">
        <f>SUM(C22:C23)</f>
        <v>250</v>
      </c>
      <c r="D24" s="82"/>
      <c r="E24" s="83">
        <f>SUM(E22:F23)</f>
        <v>10.18</v>
      </c>
      <c r="F24" s="84"/>
      <c r="G24" s="83">
        <f>SUM(G22:H23)</f>
        <v>13.7</v>
      </c>
      <c r="H24" s="84"/>
      <c r="I24" s="83">
        <f>SUM(I22:J23)</f>
        <v>46.1</v>
      </c>
      <c r="J24" s="84"/>
      <c r="K24" s="83">
        <f>SUM(K22:L23)</f>
        <v>270</v>
      </c>
      <c r="L24" s="84"/>
      <c r="M24" s="83">
        <f>SUM(M22:N23)</f>
        <v>1.26</v>
      </c>
      <c r="N24" s="126"/>
      <c r="O24" s="12"/>
    </row>
    <row r="25" spans="1:15" ht="18.600000000000001" customHeight="1">
      <c r="A25" s="20"/>
      <c r="B25" s="21"/>
      <c r="C25" s="102"/>
      <c r="D25" s="103"/>
      <c r="E25" s="104"/>
      <c r="F25" s="105"/>
      <c r="G25" s="104"/>
      <c r="H25" s="105"/>
      <c r="I25" s="104"/>
      <c r="J25" s="105"/>
      <c r="K25" s="104"/>
      <c r="L25" s="105"/>
      <c r="M25" s="104"/>
      <c r="N25" s="105"/>
      <c r="O25" s="22"/>
    </row>
    <row r="26" spans="1:15" ht="18.600000000000001" customHeight="1">
      <c r="A26" s="6" t="s">
        <v>31</v>
      </c>
      <c r="B26" s="8" t="s">
        <v>32</v>
      </c>
      <c r="C26" s="89">
        <v>150</v>
      </c>
      <c r="D26" s="90"/>
      <c r="E26" s="91">
        <v>3.22</v>
      </c>
      <c r="F26" s="92"/>
      <c r="G26" s="91">
        <v>9.36</v>
      </c>
      <c r="H26" s="92"/>
      <c r="I26" s="91">
        <v>23.3</v>
      </c>
      <c r="J26" s="92"/>
      <c r="K26" s="91">
        <v>190</v>
      </c>
      <c r="L26" s="92"/>
      <c r="M26" s="91">
        <v>10.9</v>
      </c>
      <c r="N26" s="92"/>
      <c r="O26" s="9" t="s">
        <v>33</v>
      </c>
    </row>
    <row r="27" spans="1:15" ht="18.600000000000001" customHeight="1">
      <c r="A27" s="23"/>
      <c r="B27" s="15" t="s">
        <v>34</v>
      </c>
      <c r="C27" s="89">
        <v>60</v>
      </c>
      <c r="D27" s="90"/>
      <c r="E27" s="91">
        <v>8.98</v>
      </c>
      <c r="F27" s="92"/>
      <c r="G27" s="91">
        <v>2.68</v>
      </c>
      <c r="H27" s="92"/>
      <c r="I27" s="91">
        <v>5.84</v>
      </c>
      <c r="J27" s="92"/>
      <c r="K27" s="91">
        <v>83</v>
      </c>
      <c r="L27" s="92"/>
      <c r="M27" s="91">
        <v>1.83</v>
      </c>
      <c r="N27" s="92"/>
      <c r="O27" s="9" t="s">
        <v>35</v>
      </c>
    </row>
    <row r="28" spans="1:15" ht="18.600000000000001" customHeight="1">
      <c r="A28" s="7"/>
      <c r="B28" s="8" t="s">
        <v>36</v>
      </c>
      <c r="C28" s="89">
        <v>200</v>
      </c>
      <c r="D28" s="90"/>
      <c r="E28" s="91">
        <v>0.12</v>
      </c>
      <c r="F28" s="92"/>
      <c r="G28" s="91">
        <v>0.02</v>
      </c>
      <c r="H28" s="92"/>
      <c r="I28" s="91">
        <v>10.199999999999999</v>
      </c>
      <c r="J28" s="92"/>
      <c r="K28" s="91">
        <v>41</v>
      </c>
      <c r="L28" s="92"/>
      <c r="M28" s="91">
        <v>2.83</v>
      </c>
      <c r="N28" s="92"/>
      <c r="O28" s="9" t="s">
        <v>266</v>
      </c>
    </row>
    <row r="29" spans="1:15" ht="18.600000000000001" customHeight="1" thickBot="1">
      <c r="A29" s="16"/>
      <c r="B29" s="24" t="s">
        <v>37</v>
      </c>
      <c r="C29" s="85">
        <v>50</v>
      </c>
      <c r="D29" s="86"/>
      <c r="E29" s="87">
        <v>3.97</v>
      </c>
      <c r="F29" s="88"/>
      <c r="G29" s="87">
        <v>0.39</v>
      </c>
      <c r="H29" s="88"/>
      <c r="I29" s="87">
        <v>28.02</v>
      </c>
      <c r="J29" s="88"/>
      <c r="K29" s="87">
        <v>134.1</v>
      </c>
      <c r="L29" s="88"/>
      <c r="M29" s="87">
        <v>0</v>
      </c>
      <c r="N29" s="88"/>
      <c r="O29" s="25"/>
    </row>
    <row r="30" spans="1:15" ht="18.600000000000001" customHeight="1" thickBot="1">
      <c r="A30" s="16"/>
      <c r="B30" s="8" t="s">
        <v>113</v>
      </c>
      <c r="C30" s="89">
        <v>100</v>
      </c>
      <c r="D30" s="90"/>
      <c r="E30" s="91">
        <v>0.8</v>
      </c>
      <c r="F30" s="92"/>
      <c r="G30" s="91">
        <v>0.8</v>
      </c>
      <c r="H30" s="92"/>
      <c r="I30" s="91">
        <v>19.600000000000001</v>
      </c>
      <c r="J30" s="92"/>
      <c r="K30" s="91">
        <v>90.2</v>
      </c>
      <c r="L30" s="92"/>
      <c r="M30" s="91">
        <v>4</v>
      </c>
      <c r="N30" s="92"/>
      <c r="O30" s="25"/>
    </row>
    <row r="31" spans="1:15" ht="18.600000000000001" customHeight="1" thickBot="1">
      <c r="A31" s="11"/>
      <c r="B31" s="11"/>
      <c r="C31" s="81">
        <f t="shared" ref="C31" si="0">SUM(C26:C30)</f>
        <v>560</v>
      </c>
      <c r="D31" s="82"/>
      <c r="E31" s="83">
        <f>SUM(E26:F30)</f>
        <v>17.09</v>
      </c>
      <c r="F31" s="84"/>
      <c r="G31" s="83">
        <f t="shared" ref="G31" si="1">SUM(G26:H30)</f>
        <v>13.25</v>
      </c>
      <c r="H31" s="84"/>
      <c r="I31" s="83">
        <f t="shared" ref="I31" si="2">SUM(I26:J30)</f>
        <v>86.960000000000008</v>
      </c>
      <c r="J31" s="84"/>
      <c r="K31" s="83">
        <f t="shared" ref="K31" si="3">SUM(K26:L30)</f>
        <v>538.30000000000007</v>
      </c>
      <c r="L31" s="84"/>
      <c r="M31" s="83">
        <f t="shared" ref="M31" si="4">SUM(M26:N30)</f>
        <v>19.560000000000002</v>
      </c>
      <c r="N31" s="126"/>
      <c r="O31" s="26"/>
    </row>
    <row r="32" spans="1:15" ht="37.5" customHeight="1">
      <c r="A32" s="27" t="s">
        <v>38</v>
      </c>
      <c r="B32" s="28"/>
      <c r="C32" s="77"/>
      <c r="D32" s="78"/>
      <c r="E32" s="79">
        <f>E9+E12+E20+E24+E31</f>
        <v>62.459999999999994</v>
      </c>
      <c r="F32" s="80"/>
      <c r="G32" s="79">
        <f>G9+G12+G20+G24+G31</f>
        <v>70.45</v>
      </c>
      <c r="H32" s="80"/>
      <c r="I32" s="79">
        <f>I9+I12+I20+I24+I31</f>
        <v>275.77</v>
      </c>
      <c r="J32" s="80"/>
      <c r="K32" s="79">
        <f>K9+K12+K20+K24+K31</f>
        <v>1919.8900000000003</v>
      </c>
      <c r="L32" s="80"/>
      <c r="M32" s="79">
        <f>M9+M12+M20+M24+M31</f>
        <v>111.55000000000001</v>
      </c>
      <c r="N32" s="80"/>
      <c r="O32" s="29"/>
    </row>
    <row r="42" spans="1:15" ht="18.600000000000001" customHeight="1">
      <c r="A42" s="1"/>
      <c r="B42" s="2"/>
      <c r="C42" s="3"/>
      <c r="D42" s="3"/>
      <c r="E42" s="3" t="s">
        <v>39</v>
      </c>
      <c r="F42" s="3"/>
      <c r="G42" s="4"/>
      <c r="H42" s="4"/>
      <c r="I42" s="4"/>
      <c r="J42" s="4"/>
      <c r="K42" s="4"/>
      <c r="L42" s="4"/>
      <c r="M42" s="3"/>
      <c r="N42" s="3"/>
      <c r="O42" s="3"/>
    </row>
    <row r="43" spans="1:15" ht="18.600000000000001" customHeight="1">
      <c r="A43" s="114" t="s">
        <v>1</v>
      </c>
      <c r="B43" s="114" t="s">
        <v>2</v>
      </c>
      <c r="C43" s="117" t="s">
        <v>321</v>
      </c>
      <c r="D43" s="118"/>
      <c r="E43" s="123" t="s">
        <v>4</v>
      </c>
      <c r="F43" s="124"/>
      <c r="G43" s="124"/>
      <c r="H43" s="124"/>
      <c r="I43" s="124"/>
      <c r="J43" s="125"/>
      <c r="K43" s="117" t="s">
        <v>5</v>
      </c>
      <c r="L43" s="118"/>
      <c r="M43" s="117" t="s">
        <v>6</v>
      </c>
      <c r="N43" s="118"/>
      <c r="O43" s="74" t="s">
        <v>7</v>
      </c>
    </row>
    <row r="44" spans="1:15" ht="18.600000000000001" customHeight="1">
      <c r="A44" s="115"/>
      <c r="B44" s="115"/>
      <c r="C44" s="119"/>
      <c r="D44" s="120"/>
      <c r="E44" s="110" t="s">
        <v>8</v>
      </c>
      <c r="F44" s="111"/>
      <c r="G44" s="110" t="s">
        <v>9</v>
      </c>
      <c r="H44" s="111"/>
      <c r="I44" s="110" t="s">
        <v>10</v>
      </c>
      <c r="J44" s="111"/>
      <c r="K44" s="119"/>
      <c r="L44" s="120"/>
      <c r="M44" s="119"/>
      <c r="N44" s="120"/>
      <c r="O44" s="75"/>
    </row>
    <row r="45" spans="1:15" ht="18.600000000000001" customHeight="1">
      <c r="A45" s="116"/>
      <c r="B45" s="116"/>
      <c r="C45" s="121"/>
      <c r="D45" s="122"/>
      <c r="E45" s="112"/>
      <c r="F45" s="113"/>
      <c r="G45" s="112"/>
      <c r="H45" s="113"/>
      <c r="I45" s="112"/>
      <c r="J45" s="113"/>
      <c r="K45" s="121"/>
      <c r="L45" s="122"/>
      <c r="M45" s="121"/>
      <c r="N45" s="122"/>
      <c r="O45" s="76"/>
    </row>
    <row r="46" spans="1:15" ht="18.600000000000001" customHeight="1">
      <c r="A46" s="6" t="s">
        <v>41</v>
      </c>
      <c r="B46" s="6"/>
      <c r="C46" s="89"/>
      <c r="D46" s="90"/>
      <c r="E46" s="89"/>
      <c r="F46" s="90"/>
      <c r="G46" s="89"/>
      <c r="H46" s="90"/>
      <c r="I46" s="89"/>
      <c r="J46" s="90"/>
      <c r="K46" s="89"/>
      <c r="L46" s="90"/>
      <c r="M46" s="89"/>
      <c r="N46" s="90"/>
      <c r="O46" s="7"/>
    </row>
    <row r="47" spans="1:15" ht="18.600000000000001" customHeight="1">
      <c r="A47" s="6" t="s">
        <v>12</v>
      </c>
      <c r="B47" s="8" t="s">
        <v>42</v>
      </c>
      <c r="C47" s="89">
        <v>200</v>
      </c>
      <c r="D47" s="90"/>
      <c r="E47" s="91">
        <v>6.21</v>
      </c>
      <c r="F47" s="92"/>
      <c r="G47" s="91">
        <v>6.38</v>
      </c>
      <c r="H47" s="92"/>
      <c r="I47" s="91">
        <v>20.6</v>
      </c>
      <c r="J47" s="92"/>
      <c r="K47" s="91">
        <v>164</v>
      </c>
      <c r="L47" s="92"/>
      <c r="M47" s="91">
        <v>1.1399999999999999</v>
      </c>
      <c r="N47" s="92"/>
      <c r="O47" s="9" t="s">
        <v>14</v>
      </c>
    </row>
    <row r="48" spans="1:15" ht="18.600000000000001" customHeight="1">
      <c r="A48" s="7"/>
      <c r="B48" s="8" t="s">
        <v>43</v>
      </c>
      <c r="C48" s="89">
        <v>200</v>
      </c>
      <c r="D48" s="90"/>
      <c r="E48" s="91">
        <v>3.67</v>
      </c>
      <c r="F48" s="92"/>
      <c r="G48" s="91">
        <v>3.19</v>
      </c>
      <c r="H48" s="92"/>
      <c r="I48" s="91">
        <v>15.8</v>
      </c>
      <c r="J48" s="92"/>
      <c r="K48" s="91">
        <v>107</v>
      </c>
      <c r="L48" s="92"/>
      <c r="M48" s="91">
        <v>1.43</v>
      </c>
      <c r="N48" s="92"/>
      <c r="O48" s="9" t="s">
        <v>64</v>
      </c>
    </row>
    <row r="49" spans="1:15" ht="18.600000000000001" customHeight="1" thickBot="1">
      <c r="A49" s="7"/>
      <c r="B49" s="8" t="s">
        <v>44</v>
      </c>
      <c r="C49" s="89">
        <v>40</v>
      </c>
      <c r="D49" s="90"/>
      <c r="E49" s="91">
        <v>2.4500000000000002</v>
      </c>
      <c r="F49" s="92"/>
      <c r="G49" s="91">
        <v>7.55</v>
      </c>
      <c r="H49" s="92"/>
      <c r="I49" s="91">
        <v>14.6</v>
      </c>
      <c r="J49" s="92"/>
      <c r="K49" s="91">
        <v>136</v>
      </c>
      <c r="L49" s="92"/>
      <c r="M49" s="91">
        <v>0</v>
      </c>
      <c r="N49" s="92"/>
      <c r="O49" s="9"/>
    </row>
    <row r="50" spans="1:15" ht="18.600000000000001" customHeight="1" thickBot="1">
      <c r="A50" s="10"/>
      <c r="B50" s="11"/>
      <c r="C50" s="81">
        <f>SUM(C47:D49)</f>
        <v>440</v>
      </c>
      <c r="D50" s="82"/>
      <c r="E50" s="83">
        <f>SUM(E47:F49)</f>
        <v>12.329999999999998</v>
      </c>
      <c r="F50" s="84"/>
      <c r="G50" s="83">
        <f>SUM(G47:H49)</f>
        <v>17.12</v>
      </c>
      <c r="H50" s="84"/>
      <c r="I50" s="83">
        <f>SUM(I47:J49)</f>
        <v>51.000000000000007</v>
      </c>
      <c r="J50" s="84"/>
      <c r="K50" s="83">
        <f>SUM(K47:L49)</f>
        <v>407</v>
      </c>
      <c r="L50" s="84"/>
      <c r="M50" s="83">
        <f>SUM(M47:N49)</f>
        <v>2.57</v>
      </c>
      <c r="N50" s="126"/>
      <c r="O50" s="12"/>
    </row>
    <row r="51" spans="1:15" ht="18.600000000000001" customHeight="1">
      <c r="A51" s="7"/>
      <c r="B51" s="8"/>
      <c r="C51" s="106"/>
      <c r="D51" s="107"/>
      <c r="E51" s="104"/>
      <c r="F51" s="105"/>
      <c r="G51" s="104"/>
      <c r="H51" s="105"/>
      <c r="I51" s="104"/>
      <c r="J51" s="105"/>
      <c r="K51" s="104"/>
      <c r="L51" s="105"/>
      <c r="M51" s="104"/>
      <c r="N51" s="105"/>
      <c r="O51" s="9"/>
    </row>
    <row r="52" spans="1:15" ht="18.600000000000001" customHeight="1">
      <c r="A52" s="6"/>
      <c r="B52" s="6"/>
      <c r="C52" s="89"/>
      <c r="D52" s="90"/>
      <c r="E52" s="91"/>
      <c r="F52" s="92"/>
      <c r="G52" s="91"/>
      <c r="H52" s="92"/>
      <c r="I52" s="91"/>
      <c r="J52" s="92"/>
      <c r="K52" s="91"/>
      <c r="L52" s="92"/>
      <c r="M52" s="91"/>
      <c r="N52" s="92"/>
      <c r="O52" s="9"/>
    </row>
    <row r="53" spans="1:15" ht="18.600000000000001" customHeight="1">
      <c r="A53" s="6" t="s">
        <v>18</v>
      </c>
      <c r="B53" s="8" t="s">
        <v>344</v>
      </c>
      <c r="C53" s="89">
        <v>100</v>
      </c>
      <c r="D53" s="90"/>
      <c r="E53" s="91">
        <v>0.8</v>
      </c>
      <c r="F53" s="92"/>
      <c r="G53" s="91">
        <v>0.8</v>
      </c>
      <c r="H53" s="92"/>
      <c r="I53" s="91">
        <v>19.600000000000001</v>
      </c>
      <c r="J53" s="92"/>
      <c r="K53" s="91">
        <v>90.2</v>
      </c>
      <c r="L53" s="92"/>
      <c r="M53" s="91">
        <v>4</v>
      </c>
      <c r="N53" s="92"/>
      <c r="O53" s="13"/>
    </row>
    <row r="54" spans="1:15" ht="18.600000000000001" customHeight="1">
      <c r="A54" s="8"/>
      <c r="B54" s="8"/>
      <c r="C54" s="89"/>
      <c r="D54" s="90"/>
      <c r="E54" s="91"/>
      <c r="F54" s="92"/>
      <c r="G54" s="91"/>
      <c r="H54" s="92"/>
      <c r="I54" s="91"/>
      <c r="J54" s="92"/>
      <c r="K54" s="91"/>
      <c r="L54" s="92"/>
      <c r="M54" s="91"/>
      <c r="N54" s="92"/>
      <c r="O54" s="14"/>
    </row>
    <row r="55" spans="1:15" ht="18.600000000000001" customHeight="1">
      <c r="A55" s="6" t="s">
        <v>19</v>
      </c>
      <c r="B55" s="30" t="s">
        <v>46</v>
      </c>
      <c r="C55" s="89">
        <v>60</v>
      </c>
      <c r="D55" s="90"/>
      <c r="E55" s="91">
        <v>0.44</v>
      </c>
      <c r="F55" s="92"/>
      <c r="G55" s="91">
        <v>5.93</v>
      </c>
      <c r="H55" s="92"/>
      <c r="I55" s="91">
        <v>1.37</v>
      </c>
      <c r="J55" s="92"/>
      <c r="K55" s="91">
        <v>60</v>
      </c>
      <c r="L55" s="92"/>
      <c r="M55" s="91">
        <v>5.47</v>
      </c>
      <c r="N55" s="92"/>
      <c r="O55" s="9" t="s">
        <v>365</v>
      </c>
    </row>
    <row r="56" spans="1:15" ht="18.600000000000001" customHeight="1">
      <c r="A56" s="7"/>
      <c r="B56" s="15" t="s">
        <v>48</v>
      </c>
      <c r="C56" s="89">
        <v>200</v>
      </c>
      <c r="D56" s="90"/>
      <c r="E56" s="91">
        <v>1.82</v>
      </c>
      <c r="F56" s="92"/>
      <c r="G56" s="91">
        <v>4.91</v>
      </c>
      <c r="H56" s="92"/>
      <c r="I56" s="91">
        <v>12.7</v>
      </c>
      <c r="J56" s="92"/>
      <c r="K56" s="91">
        <v>102</v>
      </c>
      <c r="L56" s="92"/>
      <c r="M56" s="91">
        <v>10.29</v>
      </c>
      <c r="N56" s="92"/>
      <c r="O56" s="9" t="s">
        <v>363</v>
      </c>
    </row>
    <row r="57" spans="1:15" ht="18.600000000000001" customHeight="1">
      <c r="A57" s="7"/>
      <c r="B57" s="8" t="s">
        <v>49</v>
      </c>
      <c r="C57" s="89">
        <v>130</v>
      </c>
      <c r="D57" s="90"/>
      <c r="E57" s="91">
        <v>4.5999999999999996</v>
      </c>
      <c r="F57" s="92"/>
      <c r="G57" s="91">
        <v>3.27</v>
      </c>
      <c r="H57" s="92"/>
      <c r="I57" s="91">
        <v>28.1</v>
      </c>
      <c r="J57" s="92"/>
      <c r="K57" s="91">
        <v>163</v>
      </c>
      <c r="L57" s="92"/>
      <c r="M57" s="91">
        <v>0</v>
      </c>
      <c r="N57" s="92"/>
      <c r="O57" s="9" t="s">
        <v>373</v>
      </c>
    </row>
    <row r="58" spans="1:15" ht="18.600000000000001" customHeight="1">
      <c r="A58" s="7"/>
      <c r="B58" s="8" t="s">
        <v>50</v>
      </c>
      <c r="C58" s="89">
        <v>70</v>
      </c>
      <c r="D58" s="90"/>
      <c r="E58" s="91">
        <v>10.3</v>
      </c>
      <c r="F58" s="92"/>
      <c r="G58" s="91">
        <v>8.15</v>
      </c>
      <c r="H58" s="92"/>
      <c r="I58" s="91">
        <v>2.62</v>
      </c>
      <c r="J58" s="92"/>
      <c r="K58" s="91">
        <v>125</v>
      </c>
      <c r="L58" s="92"/>
      <c r="M58" s="91">
        <v>0.56000000000000005</v>
      </c>
      <c r="N58" s="92"/>
      <c r="O58" s="9" t="s">
        <v>114</v>
      </c>
    </row>
    <row r="59" spans="1:15" ht="18.600000000000001" customHeight="1">
      <c r="A59" s="7"/>
      <c r="B59" s="8" t="s">
        <v>320</v>
      </c>
      <c r="C59" s="89">
        <v>200</v>
      </c>
      <c r="D59" s="90"/>
      <c r="E59" s="91">
        <v>0.14000000000000001</v>
      </c>
      <c r="F59" s="92"/>
      <c r="G59" s="91">
        <v>0.14000000000000001</v>
      </c>
      <c r="H59" s="92"/>
      <c r="I59" s="91">
        <v>21.3</v>
      </c>
      <c r="J59" s="92"/>
      <c r="K59" s="91">
        <v>87</v>
      </c>
      <c r="L59" s="92"/>
      <c r="M59" s="91">
        <v>1.54</v>
      </c>
      <c r="N59" s="92"/>
      <c r="O59" s="9" t="s">
        <v>372</v>
      </c>
    </row>
    <row r="60" spans="1:15" ht="18.600000000000001" customHeight="1" thickBot="1">
      <c r="A60" s="16"/>
      <c r="B60" s="7" t="s">
        <v>27</v>
      </c>
      <c r="C60" s="89">
        <v>50</v>
      </c>
      <c r="D60" s="90"/>
      <c r="E60" s="91">
        <v>3.3</v>
      </c>
      <c r="F60" s="92"/>
      <c r="G60" s="91">
        <v>0.6</v>
      </c>
      <c r="H60" s="92"/>
      <c r="I60" s="91">
        <v>16.78</v>
      </c>
      <c r="J60" s="92"/>
      <c r="K60" s="91">
        <v>99.39</v>
      </c>
      <c r="L60" s="92"/>
      <c r="M60" s="91">
        <v>0</v>
      </c>
      <c r="N60" s="92"/>
      <c r="O60" s="25"/>
    </row>
    <row r="61" spans="1:15" ht="18.600000000000001" customHeight="1" thickBot="1">
      <c r="A61" s="10"/>
      <c r="B61" s="11"/>
      <c r="C61" s="81">
        <f>SUM(C55:C60)</f>
        <v>710</v>
      </c>
      <c r="D61" s="82"/>
      <c r="E61" s="83">
        <f>SUM(E55:F60)</f>
        <v>20.6</v>
      </c>
      <c r="F61" s="84"/>
      <c r="G61" s="83">
        <f>SUM(G55:H60)</f>
        <v>23</v>
      </c>
      <c r="H61" s="84"/>
      <c r="I61" s="83">
        <f>SUM(I55:J60)</f>
        <v>82.87</v>
      </c>
      <c r="J61" s="84"/>
      <c r="K61" s="83">
        <f>SUM(K55:L60)</f>
        <v>636.39</v>
      </c>
      <c r="L61" s="84"/>
      <c r="M61" s="83">
        <f>SUM(M55:N60)</f>
        <v>17.859999999999996</v>
      </c>
      <c r="N61" s="126"/>
      <c r="O61" s="12"/>
    </row>
    <row r="62" spans="1:15" ht="18.600000000000001" customHeight="1">
      <c r="A62" s="18"/>
      <c r="B62" s="18"/>
      <c r="C62" s="102"/>
      <c r="D62" s="103"/>
      <c r="E62" s="104"/>
      <c r="F62" s="105"/>
      <c r="G62" s="104"/>
      <c r="H62" s="105"/>
      <c r="I62" s="104"/>
      <c r="J62" s="105"/>
      <c r="K62" s="104"/>
      <c r="L62" s="105"/>
      <c r="M62" s="104"/>
      <c r="N62" s="105"/>
      <c r="O62" s="14"/>
    </row>
    <row r="63" spans="1:15" ht="18.600000000000001" customHeight="1">
      <c r="A63" s="18" t="s">
        <v>28</v>
      </c>
      <c r="B63" s="8" t="s">
        <v>51</v>
      </c>
      <c r="C63" s="89">
        <v>180</v>
      </c>
      <c r="D63" s="90"/>
      <c r="E63" s="91">
        <v>5.22</v>
      </c>
      <c r="F63" s="92"/>
      <c r="G63" s="91">
        <v>4.5</v>
      </c>
      <c r="H63" s="92"/>
      <c r="I63" s="91">
        <v>7.56</v>
      </c>
      <c r="J63" s="92"/>
      <c r="K63" s="91">
        <v>92</v>
      </c>
      <c r="L63" s="92"/>
      <c r="M63" s="91">
        <v>0.54</v>
      </c>
      <c r="N63" s="92"/>
      <c r="O63" s="9"/>
    </row>
    <row r="64" spans="1:15" ht="18.600000000000001" customHeight="1">
      <c r="A64" s="18"/>
      <c r="B64" s="8" t="s">
        <v>52</v>
      </c>
      <c r="C64" s="89">
        <v>20</v>
      </c>
      <c r="D64" s="90"/>
      <c r="E64" s="91">
        <v>0.8</v>
      </c>
      <c r="F64" s="92"/>
      <c r="G64" s="91">
        <v>0.7</v>
      </c>
      <c r="H64" s="92"/>
      <c r="I64" s="91">
        <v>20</v>
      </c>
      <c r="J64" s="92"/>
      <c r="K64" s="91">
        <v>86</v>
      </c>
      <c r="L64" s="92"/>
      <c r="M64" s="91">
        <v>0</v>
      </c>
      <c r="N64" s="92"/>
      <c r="O64" s="9"/>
    </row>
    <row r="65" spans="1:15" ht="18.600000000000001" customHeight="1" thickBot="1">
      <c r="A65" s="7"/>
      <c r="B65" s="8" t="s">
        <v>54</v>
      </c>
      <c r="C65" s="89">
        <v>100</v>
      </c>
      <c r="D65" s="90"/>
      <c r="E65" s="91">
        <v>0.3</v>
      </c>
      <c r="F65" s="92"/>
      <c r="G65" s="91">
        <v>0</v>
      </c>
      <c r="H65" s="92"/>
      <c r="I65" s="91">
        <v>9.5</v>
      </c>
      <c r="J65" s="92"/>
      <c r="K65" s="91">
        <v>40</v>
      </c>
      <c r="L65" s="92"/>
      <c r="M65" s="91">
        <v>5</v>
      </c>
      <c r="N65" s="92"/>
      <c r="O65" s="13"/>
    </row>
    <row r="66" spans="1:15" ht="18.600000000000001" customHeight="1" thickBot="1">
      <c r="A66" s="19"/>
      <c r="B66" s="11"/>
      <c r="C66" s="81">
        <f>SUM(C63:C65)</f>
        <v>300</v>
      </c>
      <c r="D66" s="82"/>
      <c r="E66" s="83">
        <f>SUM(E63:F65)</f>
        <v>6.3199999999999994</v>
      </c>
      <c r="F66" s="84"/>
      <c r="G66" s="83">
        <f>SUM(G63:H65)</f>
        <v>5.2</v>
      </c>
      <c r="H66" s="84"/>
      <c r="I66" s="83">
        <f>SUM(I63:J65)</f>
        <v>37.06</v>
      </c>
      <c r="J66" s="84"/>
      <c r="K66" s="83">
        <f>SUM(K63:L65)</f>
        <v>218</v>
      </c>
      <c r="L66" s="84"/>
      <c r="M66" s="83">
        <f>SUM(M63:N65)</f>
        <v>5.54</v>
      </c>
      <c r="N66" s="126"/>
      <c r="O66" s="12"/>
    </row>
    <row r="67" spans="1:15" ht="18.600000000000001" customHeight="1">
      <c r="A67" s="20"/>
      <c r="B67" s="21"/>
      <c r="C67" s="102"/>
      <c r="D67" s="103"/>
      <c r="E67" s="104"/>
      <c r="F67" s="105"/>
      <c r="G67" s="104"/>
      <c r="H67" s="105"/>
      <c r="I67" s="104"/>
      <c r="J67" s="105"/>
      <c r="K67" s="104"/>
      <c r="L67" s="105"/>
      <c r="M67" s="104"/>
      <c r="N67" s="105"/>
      <c r="O67" s="22"/>
    </row>
    <row r="68" spans="1:15" ht="18.600000000000001" customHeight="1">
      <c r="A68" s="6" t="s">
        <v>31</v>
      </c>
      <c r="B68" s="8" t="s">
        <v>55</v>
      </c>
      <c r="C68" s="89">
        <v>150</v>
      </c>
      <c r="D68" s="90"/>
      <c r="E68" s="91">
        <v>17.5</v>
      </c>
      <c r="F68" s="92"/>
      <c r="G68" s="91">
        <v>12.1</v>
      </c>
      <c r="H68" s="92"/>
      <c r="I68" s="91">
        <v>17.2</v>
      </c>
      <c r="J68" s="92"/>
      <c r="K68" s="91">
        <v>247</v>
      </c>
      <c r="L68" s="92"/>
      <c r="M68" s="91">
        <v>0.24</v>
      </c>
      <c r="N68" s="92"/>
      <c r="O68" s="9" t="s">
        <v>56</v>
      </c>
    </row>
    <row r="69" spans="1:15" ht="18.600000000000001" customHeight="1">
      <c r="A69" s="23"/>
      <c r="B69" s="15" t="s">
        <v>57</v>
      </c>
      <c r="C69" s="89">
        <v>50</v>
      </c>
      <c r="D69" s="90"/>
      <c r="E69" s="91">
        <v>0.97</v>
      </c>
      <c r="F69" s="92"/>
      <c r="G69" s="91">
        <v>2.2599999999999998</v>
      </c>
      <c r="H69" s="92"/>
      <c r="I69" s="91">
        <v>6.63</v>
      </c>
      <c r="J69" s="92"/>
      <c r="K69" s="91">
        <v>50</v>
      </c>
      <c r="L69" s="92"/>
      <c r="M69" s="91">
        <v>0.16</v>
      </c>
      <c r="N69" s="92"/>
      <c r="O69" s="9" t="s">
        <v>17</v>
      </c>
    </row>
    <row r="70" spans="1:15" ht="18.600000000000001" customHeight="1">
      <c r="A70" s="7"/>
      <c r="B70" s="8" t="s">
        <v>58</v>
      </c>
      <c r="C70" s="89">
        <v>200</v>
      </c>
      <c r="D70" s="90"/>
      <c r="E70" s="91">
        <v>0.06</v>
      </c>
      <c r="F70" s="92"/>
      <c r="G70" s="91">
        <v>0.02</v>
      </c>
      <c r="H70" s="92"/>
      <c r="I70" s="91">
        <v>9.99</v>
      </c>
      <c r="J70" s="92"/>
      <c r="K70" s="91">
        <v>40</v>
      </c>
      <c r="L70" s="92"/>
      <c r="M70" s="91">
        <v>0.03</v>
      </c>
      <c r="N70" s="92"/>
      <c r="O70" s="9" t="s">
        <v>363</v>
      </c>
    </row>
    <row r="71" spans="1:15" ht="18.600000000000001" customHeight="1" thickBot="1">
      <c r="A71" s="16"/>
      <c r="B71" s="24" t="s">
        <v>37</v>
      </c>
      <c r="C71" s="85">
        <v>50</v>
      </c>
      <c r="D71" s="86"/>
      <c r="E71" s="87">
        <v>3.97</v>
      </c>
      <c r="F71" s="88"/>
      <c r="G71" s="87">
        <v>0.39</v>
      </c>
      <c r="H71" s="88"/>
      <c r="I71" s="87">
        <v>28.02</v>
      </c>
      <c r="J71" s="88"/>
      <c r="K71" s="87">
        <v>134.1</v>
      </c>
      <c r="L71" s="88"/>
      <c r="M71" s="87">
        <v>0</v>
      </c>
      <c r="N71" s="88"/>
      <c r="O71" s="25"/>
    </row>
    <row r="72" spans="1:15" ht="18.600000000000001" customHeight="1" thickBot="1">
      <c r="A72" s="11"/>
      <c r="B72" s="11"/>
      <c r="C72" s="81">
        <f t="shared" ref="C72" si="5">SUM(C68:C71)</f>
        <v>450</v>
      </c>
      <c r="D72" s="82"/>
      <c r="E72" s="83">
        <f>SUM(E68:F71)</f>
        <v>22.499999999999996</v>
      </c>
      <c r="F72" s="84"/>
      <c r="G72" s="83">
        <f t="shared" ref="G72" si="6">SUM(G68:H71)</f>
        <v>14.77</v>
      </c>
      <c r="H72" s="84"/>
      <c r="I72" s="83">
        <f t="shared" ref="I72" si="7">SUM(I68:J71)</f>
        <v>61.84</v>
      </c>
      <c r="J72" s="84"/>
      <c r="K72" s="83">
        <f t="shared" ref="K72" si="8">SUM(K68:L71)</f>
        <v>471.1</v>
      </c>
      <c r="L72" s="84"/>
      <c r="M72" s="83">
        <f t="shared" ref="M72" si="9">SUM(M68:N71)</f>
        <v>0.43000000000000005</v>
      </c>
      <c r="N72" s="126"/>
      <c r="O72" s="26"/>
    </row>
    <row r="73" spans="1:15" ht="36" customHeight="1">
      <c r="A73" s="27" t="s">
        <v>59</v>
      </c>
      <c r="B73" s="28"/>
      <c r="C73" s="77"/>
      <c r="D73" s="78"/>
      <c r="E73" s="79">
        <f>E50+E53+E61+E66+E72</f>
        <v>62.55</v>
      </c>
      <c r="F73" s="80"/>
      <c r="G73" s="79">
        <f>G50+G53+G61+G66+G72</f>
        <v>60.89</v>
      </c>
      <c r="H73" s="80"/>
      <c r="I73" s="79">
        <f>I50+I53+I61+I66+I72</f>
        <v>252.37000000000003</v>
      </c>
      <c r="J73" s="80"/>
      <c r="K73" s="79">
        <f>K50+K53+K61+K66+K72</f>
        <v>1822.69</v>
      </c>
      <c r="L73" s="80"/>
      <c r="M73" s="79">
        <f>M50+M53+M61+M66+M72</f>
        <v>30.399999999999995</v>
      </c>
      <c r="N73" s="80"/>
      <c r="O73" s="29"/>
    </row>
    <row r="82" spans="1:15" ht="18.600000000000001" customHeight="1">
      <c r="A82" s="1"/>
      <c r="B82" s="2"/>
      <c r="C82" s="3"/>
      <c r="D82" s="3"/>
      <c r="E82" s="3" t="s">
        <v>60</v>
      </c>
      <c r="F82" s="3"/>
      <c r="G82" s="4"/>
      <c r="H82" s="4"/>
      <c r="I82" s="4"/>
      <c r="J82" s="4"/>
      <c r="K82" s="4"/>
      <c r="L82" s="4"/>
      <c r="M82" s="3"/>
      <c r="N82" s="3"/>
      <c r="O82" s="3"/>
    </row>
    <row r="83" spans="1:15" ht="18.600000000000001" customHeight="1">
      <c r="A83" s="114" t="s">
        <v>1</v>
      </c>
      <c r="B83" s="114" t="s">
        <v>2</v>
      </c>
      <c r="C83" s="117" t="s">
        <v>321</v>
      </c>
      <c r="D83" s="118"/>
      <c r="E83" s="123" t="s">
        <v>4</v>
      </c>
      <c r="F83" s="124"/>
      <c r="G83" s="124"/>
      <c r="H83" s="124"/>
      <c r="I83" s="124"/>
      <c r="J83" s="125"/>
      <c r="K83" s="117" t="s">
        <v>5</v>
      </c>
      <c r="L83" s="118"/>
      <c r="M83" s="117" t="s">
        <v>6</v>
      </c>
      <c r="N83" s="118"/>
      <c r="O83" s="74" t="s">
        <v>7</v>
      </c>
    </row>
    <row r="84" spans="1:15" ht="18.600000000000001" customHeight="1">
      <c r="A84" s="115"/>
      <c r="B84" s="115"/>
      <c r="C84" s="119"/>
      <c r="D84" s="120"/>
      <c r="E84" s="110" t="s">
        <v>8</v>
      </c>
      <c r="F84" s="111"/>
      <c r="G84" s="110" t="s">
        <v>9</v>
      </c>
      <c r="H84" s="111"/>
      <c r="I84" s="110" t="s">
        <v>10</v>
      </c>
      <c r="J84" s="111"/>
      <c r="K84" s="119"/>
      <c r="L84" s="120"/>
      <c r="M84" s="119"/>
      <c r="N84" s="120"/>
      <c r="O84" s="75"/>
    </row>
    <row r="85" spans="1:15" ht="18.600000000000001" customHeight="1">
      <c r="A85" s="116"/>
      <c r="B85" s="116"/>
      <c r="C85" s="121"/>
      <c r="D85" s="122"/>
      <c r="E85" s="112"/>
      <c r="F85" s="113"/>
      <c r="G85" s="112"/>
      <c r="H85" s="113"/>
      <c r="I85" s="112"/>
      <c r="J85" s="113"/>
      <c r="K85" s="121"/>
      <c r="L85" s="122"/>
      <c r="M85" s="121"/>
      <c r="N85" s="122"/>
      <c r="O85" s="76"/>
    </row>
    <row r="86" spans="1:15" ht="18.600000000000001" customHeight="1">
      <c r="A86" s="6" t="s">
        <v>62</v>
      </c>
      <c r="B86" s="6"/>
      <c r="C86" s="89"/>
      <c r="D86" s="90"/>
      <c r="E86" s="89"/>
      <c r="F86" s="90"/>
      <c r="G86" s="89"/>
      <c r="H86" s="90"/>
      <c r="I86" s="89"/>
      <c r="J86" s="90"/>
      <c r="K86" s="89"/>
      <c r="L86" s="90"/>
      <c r="M86" s="89"/>
      <c r="N86" s="90"/>
      <c r="O86" s="7"/>
    </row>
    <row r="87" spans="1:15" ht="18.600000000000001" customHeight="1">
      <c r="A87" s="6" t="s">
        <v>12</v>
      </c>
      <c r="B87" s="8" t="s">
        <v>356</v>
      </c>
      <c r="C87" s="89">
        <v>200</v>
      </c>
      <c r="D87" s="90"/>
      <c r="E87" s="91">
        <v>4</v>
      </c>
      <c r="F87" s="92"/>
      <c r="G87" s="91">
        <v>4.2</v>
      </c>
      <c r="H87" s="92"/>
      <c r="I87" s="91">
        <v>24.5</v>
      </c>
      <c r="J87" s="92"/>
      <c r="K87" s="91">
        <v>152</v>
      </c>
      <c r="L87" s="92"/>
      <c r="M87" s="91">
        <v>0</v>
      </c>
      <c r="N87" s="92"/>
      <c r="O87" s="9" t="s">
        <v>357</v>
      </c>
    </row>
    <row r="88" spans="1:15" ht="18.600000000000001" customHeight="1">
      <c r="A88" s="7"/>
      <c r="B88" s="8" t="s">
        <v>15</v>
      </c>
      <c r="C88" s="89">
        <v>200</v>
      </c>
      <c r="D88" s="90"/>
      <c r="E88" s="91">
        <v>2.58</v>
      </c>
      <c r="F88" s="92"/>
      <c r="G88" s="91">
        <v>2.41</v>
      </c>
      <c r="H88" s="92"/>
      <c r="I88" s="91">
        <v>14.4</v>
      </c>
      <c r="J88" s="92"/>
      <c r="K88" s="91">
        <v>91</v>
      </c>
      <c r="L88" s="92"/>
      <c r="M88" s="91">
        <v>1.17</v>
      </c>
      <c r="N88" s="92"/>
      <c r="O88" s="9" t="s">
        <v>45</v>
      </c>
    </row>
    <row r="89" spans="1:15" ht="18.600000000000001" customHeight="1">
      <c r="A89" s="7"/>
      <c r="B89" s="8" t="s">
        <v>63</v>
      </c>
      <c r="C89" s="89">
        <v>45</v>
      </c>
      <c r="D89" s="90"/>
      <c r="E89" s="91">
        <v>2.5099999999999998</v>
      </c>
      <c r="F89" s="92"/>
      <c r="G89" s="91">
        <v>3.93</v>
      </c>
      <c r="H89" s="92"/>
      <c r="I89" s="91">
        <v>28.9</v>
      </c>
      <c r="J89" s="92"/>
      <c r="K89" s="91">
        <v>161</v>
      </c>
      <c r="L89" s="92"/>
      <c r="M89" s="91">
        <v>0.48</v>
      </c>
      <c r="N89" s="92"/>
      <c r="O89" s="9"/>
    </row>
    <row r="90" spans="1:15" ht="18.600000000000001" customHeight="1" thickBot="1">
      <c r="A90" s="16"/>
      <c r="B90" s="57"/>
      <c r="C90" s="85"/>
      <c r="D90" s="86"/>
      <c r="E90" s="87"/>
      <c r="F90" s="88"/>
      <c r="G90" s="87"/>
      <c r="H90" s="88"/>
      <c r="I90" s="87"/>
      <c r="J90" s="88"/>
      <c r="K90" s="87"/>
      <c r="L90" s="88"/>
      <c r="M90" s="87"/>
      <c r="N90" s="88"/>
      <c r="O90" s="25"/>
    </row>
    <row r="91" spans="1:15" ht="18.600000000000001" customHeight="1" thickBot="1">
      <c r="A91" s="10"/>
      <c r="B91" s="11"/>
      <c r="C91" s="81">
        <v>432</v>
      </c>
      <c r="D91" s="82"/>
      <c r="E91" s="83">
        <f>SUM(E87:F90)</f>
        <v>9.09</v>
      </c>
      <c r="F91" s="84"/>
      <c r="G91" s="83">
        <f t="shared" ref="G91" si="10">SUM(G87:H90)</f>
        <v>10.540000000000001</v>
      </c>
      <c r="H91" s="84"/>
      <c r="I91" s="83">
        <f t="shared" ref="I91" si="11">SUM(I87:J90)</f>
        <v>67.8</v>
      </c>
      <c r="J91" s="84"/>
      <c r="K91" s="83">
        <f t="shared" ref="K91" si="12">SUM(K87:L90)</f>
        <v>404</v>
      </c>
      <c r="L91" s="84"/>
      <c r="M91" s="83">
        <f t="shared" ref="M91" si="13">SUM(M87:N90)</f>
        <v>1.65</v>
      </c>
      <c r="N91" s="126"/>
      <c r="O91" s="12"/>
    </row>
    <row r="92" spans="1:15" ht="18.600000000000001" customHeight="1">
      <c r="A92" s="7"/>
      <c r="B92" s="8"/>
      <c r="C92" s="106"/>
      <c r="D92" s="107"/>
      <c r="E92" s="104"/>
      <c r="F92" s="105"/>
      <c r="G92" s="104"/>
      <c r="H92" s="105"/>
      <c r="I92" s="104"/>
      <c r="J92" s="105"/>
      <c r="K92" s="104"/>
      <c r="L92" s="105"/>
      <c r="M92" s="104"/>
      <c r="N92" s="105"/>
      <c r="O92" s="9"/>
    </row>
    <row r="93" spans="1:15" ht="18.600000000000001" customHeight="1">
      <c r="A93" s="6"/>
      <c r="B93" s="6"/>
      <c r="C93" s="89"/>
      <c r="D93" s="90"/>
      <c r="E93" s="91"/>
      <c r="F93" s="92"/>
      <c r="G93" s="91"/>
      <c r="H93" s="92"/>
      <c r="I93" s="91"/>
      <c r="J93" s="92"/>
      <c r="K93" s="91"/>
      <c r="L93" s="92"/>
      <c r="M93" s="91"/>
      <c r="N93" s="92"/>
      <c r="O93" s="9"/>
    </row>
    <row r="94" spans="1:15" ht="18.600000000000001" customHeight="1">
      <c r="A94" s="6" t="s">
        <v>18</v>
      </c>
      <c r="B94" s="8" t="s">
        <v>345</v>
      </c>
      <c r="C94" s="89">
        <v>100</v>
      </c>
      <c r="D94" s="90"/>
      <c r="E94" s="91">
        <v>1.4</v>
      </c>
      <c r="F94" s="92"/>
      <c r="G94" s="91">
        <v>0</v>
      </c>
      <c r="H94" s="92"/>
      <c r="I94" s="91">
        <v>21</v>
      </c>
      <c r="J94" s="92"/>
      <c r="K94" s="91">
        <v>84</v>
      </c>
      <c r="L94" s="92"/>
      <c r="M94" s="91">
        <v>20</v>
      </c>
      <c r="N94" s="92"/>
      <c r="O94" s="13"/>
    </row>
    <row r="95" spans="1:15" ht="18.600000000000001" customHeight="1">
      <c r="A95" s="8"/>
      <c r="B95" s="8"/>
      <c r="C95" s="89"/>
      <c r="D95" s="90"/>
      <c r="E95" s="91"/>
      <c r="F95" s="92"/>
      <c r="G95" s="91"/>
      <c r="H95" s="92"/>
      <c r="I95" s="91"/>
      <c r="J95" s="92"/>
      <c r="K95" s="91"/>
      <c r="L95" s="92"/>
      <c r="M95" s="91"/>
      <c r="N95" s="92"/>
      <c r="O95" s="14"/>
    </row>
    <row r="96" spans="1:15" ht="18.600000000000001" customHeight="1">
      <c r="A96" s="6" t="s">
        <v>19</v>
      </c>
      <c r="B96" s="30" t="s">
        <v>66</v>
      </c>
      <c r="C96" s="89">
        <v>60</v>
      </c>
      <c r="D96" s="90"/>
      <c r="E96" s="91">
        <v>0.85</v>
      </c>
      <c r="F96" s="92"/>
      <c r="G96" s="91">
        <v>3.15</v>
      </c>
      <c r="H96" s="92"/>
      <c r="I96" s="91">
        <v>5.27</v>
      </c>
      <c r="J96" s="92"/>
      <c r="K96" s="91">
        <v>53</v>
      </c>
      <c r="L96" s="92"/>
      <c r="M96" s="91">
        <v>8.4</v>
      </c>
      <c r="N96" s="92"/>
      <c r="O96" s="9" t="s">
        <v>363</v>
      </c>
    </row>
    <row r="97" spans="1:15" ht="18.600000000000001" customHeight="1">
      <c r="A97" s="7"/>
      <c r="B97" s="15" t="s">
        <v>394</v>
      </c>
      <c r="C97" s="89">
        <v>200</v>
      </c>
      <c r="D97" s="90"/>
      <c r="E97" s="91">
        <v>2.2599999999999998</v>
      </c>
      <c r="F97" s="92"/>
      <c r="G97" s="91">
        <v>5.56</v>
      </c>
      <c r="H97" s="92"/>
      <c r="I97" s="91">
        <v>15.6</v>
      </c>
      <c r="J97" s="92"/>
      <c r="K97" s="91">
        <v>123</v>
      </c>
      <c r="L97" s="92"/>
      <c r="M97" s="91">
        <v>6.71</v>
      </c>
      <c r="N97" s="92"/>
      <c r="O97" s="9" t="s">
        <v>358</v>
      </c>
    </row>
    <row r="98" spans="1:15" ht="18.600000000000001" customHeight="1">
      <c r="A98" s="7"/>
      <c r="B98" s="8" t="s">
        <v>68</v>
      </c>
      <c r="C98" s="89">
        <v>130</v>
      </c>
      <c r="D98" s="90"/>
      <c r="E98" s="91">
        <v>13.4</v>
      </c>
      <c r="F98" s="92"/>
      <c r="G98" s="91">
        <v>8.5</v>
      </c>
      <c r="H98" s="92"/>
      <c r="I98" s="91">
        <v>19.54</v>
      </c>
      <c r="J98" s="92"/>
      <c r="K98" s="91">
        <v>208</v>
      </c>
      <c r="L98" s="92"/>
      <c r="M98" s="91">
        <v>20.03</v>
      </c>
      <c r="N98" s="92"/>
      <c r="O98" s="9" t="s">
        <v>47</v>
      </c>
    </row>
    <row r="99" spans="1:15" ht="18.600000000000001" customHeight="1">
      <c r="A99" s="7"/>
      <c r="B99" s="8" t="s">
        <v>207</v>
      </c>
      <c r="C99" s="89">
        <v>200</v>
      </c>
      <c r="D99" s="90"/>
      <c r="E99" s="91">
        <v>0.2</v>
      </c>
      <c r="F99" s="92"/>
      <c r="G99" s="91">
        <v>0.08</v>
      </c>
      <c r="H99" s="92"/>
      <c r="I99" s="91">
        <v>15.01</v>
      </c>
      <c r="J99" s="92"/>
      <c r="K99" s="91">
        <v>59</v>
      </c>
      <c r="L99" s="92"/>
      <c r="M99" s="91">
        <v>80.099999999999994</v>
      </c>
      <c r="N99" s="92"/>
      <c r="O99" s="9" t="s">
        <v>67</v>
      </c>
    </row>
    <row r="100" spans="1:15" ht="18.600000000000001" customHeight="1">
      <c r="A100" s="7"/>
      <c r="B100" s="7" t="s">
        <v>27</v>
      </c>
      <c r="C100" s="89">
        <v>50</v>
      </c>
      <c r="D100" s="90"/>
      <c r="E100" s="91">
        <v>3.3</v>
      </c>
      <c r="F100" s="92"/>
      <c r="G100" s="91">
        <v>0.6</v>
      </c>
      <c r="H100" s="92"/>
      <c r="I100" s="91">
        <v>16.78</v>
      </c>
      <c r="J100" s="92"/>
      <c r="K100" s="91">
        <v>99.39</v>
      </c>
      <c r="L100" s="92"/>
      <c r="M100" s="91">
        <v>0</v>
      </c>
      <c r="N100" s="92"/>
      <c r="O100" s="9"/>
    </row>
    <row r="101" spans="1:15" ht="18.600000000000001" customHeight="1">
      <c r="A101" s="16"/>
      <c r="B101" s="7" t="s">
        <v>70</v>
      </c>
      <c r="C101" s="89">
        <v>40</v>
      </c>
      <c r="D101" s="90"/>
      <c r="E101" s="91">
        <v>0.57999999999999996</v>
      </c>
      <c r="F101" s="92"/>
      <c r="G101" s="91">
        <v>2.1</v>
      </c>
      <c r="H101" s="92"/>
      <c r="I101" s="91">
        <v>4.01</v>
      </c>
      <c r="J101" s="92"/>
      <c r="K101" s="91">
        <v>37</v>
      </c>
      <c r="L101" s="92"/>
      <c r="M101" s="91">
        <v>1.19</v>
      </c>
      <c r="N101" s="92"/>
      <c r="O101" s="25" t="s">
        <v>71</v>
      </c>
    </row>
    <row r="102" spans="1:15" ht="18.600000000000001" customHeight="1" thickBot="1">
      <c r="A102" s="16"/>
      <c r="B102" s="15"/>
      <c r="C102" s="85"/>
      <c r="D102" s="86"/>
      <c r="E102" s="87"/>
      <c r="F102" s="88"/>
      <c r="G102" s="87"/>
      <c r="H102" s="88"/>
      <c r="I102" s="87"/>
      <c r="J102" s="88"/>
      <c r="K102" s="87"/>
      <c r="L102" s="88"/>
      <c r="M102" s="87"/>
      <c r="N102" s="88"/>
      <c r="O102" s="9"/>
    </row>
    <row r="103" spans="1:15" ht="18.600000000000001" customHeight="1" thickBot="1">
      <c r="A103" s="10"/>
      <c r="B103" s="11"/>
      <c r="C103" s="81">
        <f>SUM(C96:C102)</f>
        <v>680</v>
      </c>
      <c r="D103" s="82"/>
      <c r="E103" s="81">
        <f t="shared" ref="E103" si="14">SUM(E96:E102)</f>
        <v>20.59</v>
      </c>
      <c r="F103" s="82"/>
      <c r="G103" s="81">
        <f t="shared" ref="G103" si="15">SUM(G96:G102)</f>
        <v>19.990000000000002</v>
      </c>
      <c r="H103" s="82"/>
      <c r="I103" s="81">
        <f t="shared" ref="I103" si="16">SUM(I96:I102)</f>
        <v>76.209999999999994</v>
      </c>
      <c r="J103" s="82"/>
      <c r="K103" s="81">
        <f t="shared" ref="K103" si="17">SUM(K96:K102)</f>
        <v>579.39</v>
      </c>
      <c r="L103" s="82"/>
      <c r="M103" s="81">
        <f t="shared" ref="M103" si="18">SUM(M96:M102)</f>
        <v>116.42999999999999</v>
      </c>
      <c r="N103" s="150"/>
      <c r="O103" s="12"/>
    </row>
    <row r="104" spans="1:15" ht="18.600000000000001" customHeight="1">
      <c r="A104" s="18"/>
      <c r="B104" s="18"/>
      <c r="C104" s="102"/>
      <c r="D104" s="103"/>
      <c r="E104" s="104"/>
      <c r="F104" s="105"/>
      <c r="G104" s="104"/>
      <c r="H104" s="105"/>
      <c r="I104" s="104"/>
      <c r="J104" s="105"/>
      <c r="K104" s="104"/>
      <c r="L104" s="105"/>
      <c r="M104" s="104"/>
      <c r="N104" s="105"/>
      <c r="O104" s="14"/>
    </row>
    <row r="105" spans="1:15" ht="18.600000000000001" customHeight="1">
      <c r="A105" s="18" t="s">
        <v>28</v>
      </c>
      <c r="B105" s="8" t="s">
        <v>72</v>
      </c>
      <c r="C105" s="89">
        <v>180</v>
      </c>
      <c r="D105" s="90"/>
      <c r="E105" s="91">
        <v>3.04</v>
      </c>
      <c r="F105" s="92"/>
      <c r="G105" s="91">
        <v>5.7</v>
      </c>
      <c r="H105" s="92"/>
      <c r="I105" s="91">
        <v>3.26</v>
      </c>
      <c r="J105" s="92"/>
      <c r="K105" s="91">
        <v>74.900000000000006</v>
      </c>
      <c r="L105" s="92"/>
      <c r="M105" s="91">
        <v>0</v>
      </c>
      <c r="N105" s="92"/>
      <c r="O105" s="9"/>
    </row>
    <row r="106" spans="1:15" ht="18.600000000000001" customHeight="1">
      <c r="A106" s="18"/>
      <c r="B106" s="8" t="s">
        <v>73</v>
      </c>
      <c r="C106" s="89">
        <v>80</v>
      </c>
      <c r="D106" s="90"/>
      <c r="E106" s="91">
        <v>5.82</v>
      </c>
      <c r="F106" s="92"/>
      <c r="G106" s="91">
        <v>10</v>
      </c>
      <c r="H106" s="92"/>
      <c r="I106" s="91">
        <v>43</v>
      </c>
      <c r="J106" s="92"/>
      <c r="K106" s="91">
        <v>189</v>
      </c>
      <c r="L106" s="92"/>
      <c r="M106" s="91">
        <v>0</v>
      </c>
      <c r="N106" s="92"/>
      <c r="O106" s="9" t="s">
        <v>74</v>
      </c>
    </row>
    <row r="107" spans="1:15" ht="18.600000000000001" customHeight="1">
      <c r="A107" s="7"/>
      <c r="B107" s="8"/>
      <c r="C107" s="89"/>
      <c r="D107" s="90"/>
      <c r="E107" s="91"/>
      <c r="F107" s="92"/>
      <c r="G107" s="91"/>
      <c r="H107" s="92"/>
      <c r="I107" s="91"/>
      <c r="J107" s="92"/>
      <c r="K107" s="91"/>
      <c r="L107" s="92"/>
      <c r="M107" s="91"/>
      <c r="N107" s="92"/>
      <c r="O107" s="25"/>
    </row>
    <row r="108" spans="1:15" ht="18.600000000000001" customHeight="1" thickBot="1">
      <c r="A108" s="16"/>
      <c r="B108" s="8"/>
      <c r="C108" s="85"/>
      <c r="D108" s="86"/>
      <c r="E108" s="87"/>
      <c r="F108" s="88"/>
      <c r="G108" s="87"/>
      <c r="H108" s="88"/>
      <c r="I108" s="87"/>
      <c r="J108" s="88"/>
      <c r="K108" s="87"/>
      <c r="L108" s="88"/>
      <c r="M108" s="87"/>
      <c r="N108" s="88"/>
      <c r="O108" s="25"/>
    </row>
    <row r="109" spans="1:15" ht="18.600000000000001" customHeight="1" thickBot="1">
      <c r="A109" s="19"/>
      <c r="B109" s="11"/>
      <c r="C109" s="81">
        <f>SUM(C105:C108)</f>
        <v>260</v>
      </c>
      <c r="D109" s="82"/>
      <c r="E109" s="83">
        <f>SUM(E105:F108)</f>
        <v>8.86</v>
      </c>
      <c r="F109" s="84"/>
      <c r="G109" s="83">
        <f t="shared" ref="G109" si="19">SUM(G105:H108)</f>
        <v>15.7</v>
      </c>
      <c r="H109" s="84"/>
      <c r="I109" s="83">
        <f t="shared" ref="I109" si="20">SUM(I105:J108)</f>
        <v>46.26</v>
      </c>
      <c r="J109" s="84"/>
      <c r="K109" s="83">
        <f t="shared" ref="K109" si="21">SUM(K105:L108)</f>
        <v>263.89999999999998</v>
      </c>
      <c r="L109" s="84"/>
      <c r="M109" s="83">
        <f t="shared" ref="M109" si="22">SUM(M105:N108)</f>
        <v>0</v>
      </c>
      <c r="N109" s="126"/>
      <c r="O109" s="12"/>
    </row>
    <row r="110" spans="1:15" ht="18.600000000000001" customHeight="1">
      <c r="A110" s="20"/>
      <c r="B110" s="21"/>
      <c r="C110" s="102"/>
      <c r="D110" s="103"/>
      <c r="E110" s="104"/>
      <c r="F110" s="105"/>
      <c r="G110" s="104"/>
      <c r="H110" s="105"/>
      <c r="I110" s="104"/>
      <c r="J110" s="105"/>
      <c r="K110" s="104"/>
      <c r="L110" s="105"/>
      <c r="M110" s="104"/>
      <c r="N110" s="105"/>
      <c r="O110" s="22"/>
    </row>
    <row r="111" spans="1:15" ht="18.600000000000001" customHeight="1">
      <c r="A111" s="6" t="s">
        <v>31</v>
      </c>
      <c r="B111" s="30" t="s">
        <v>382</v>
      </c>
      <c r="C111" s="89">
        <v>60</v>
      </c>
      <c r="D111" s="90"/>
      <c r="E111" s="91">
        <v>0.68</v>
      </c>
      <c r="F111" s="92"/>
      <c r="G111" s="91">
        <v>3.7</v>
      </c>
      <c r="H111" s="92"/>
      <c r="I111" s="91">
        <v>2.83</v>
      </c>
      <c r="J111" s="92"/>
      <c r="K111" s="91">
        <v>47.4</v>
      </c>
      <c r="L111" s="92"/>
      <c r="M111" s="91">
        <v>12.2</v>
      </c>
      <c r="N111" s="92"/>
      <c r="O111" s="9" t="s">
        <v>45</v>
      </c>
    </row>
    <row r="112" spans="1:15" ht="18.600000000000001" customHeight="1">
      <c r="A112" s="23"/>
      <c r="B112" s="15" t="s">
        <v>76</v>
      </c>
      <c r="C112" s="89">
        <v>130</v>
      </c>
      <c r="D112" s="90"/>
      <c r="E112" s="91">
        <v>2.9</v>
      </c>
      <c r="F112" s="92"/>
      <c r="G112" s="91">
        <v>4.2</v>
      </c>
      <c r="H112" s="92"/>
      <c r="I112" s="91">
        <v>23.8</v>
      </c>
      <c r="J112" s="92"/>
      <c r="K112" s="91">
        <v>139</v>
      </c>
      <c r="L112" s="92"/>
      <c r="M112" s="91">
        <v>6</v>
      </c>
      <c r="N112" s="92"/>
      <c r="O112" s="9" t="s">
        <v>365</v>
      </c>
    </row>
    <row r="113" spans="1:15" ht="18.600000000000001" customHeight="1">
      <c r="A113" s="23"/>
      <c r="B113" s="15" t="s">
        <v>77</v>
      </c>
      <c r="C113" s="89">
        <v>60</v>
      </c>
      <c r="D113" s="90"/>
      <c r="E113" s="91">
        <v>9.6999999999999993</v>
      </c>
      <c r="F113" s="92"/>
      <c r="G113" s="91">
        <v>4.63</v>
      </c>
      <c r="H113" s="92"/>
      <c r="I113" s="91">
        <v>2.44</v>
      </c>
      <c r="J113" s="92"/>
      <c r="K113" s="91">
        <v>80</v>
      </c>
      <c r="L113" s="92"/>
      <c r="M113" s="91">
        <v>0.19</v>
      </c>
      <c r="N113" s="92"/>
      <c r="O113" s="9" t="s">
        <v>358</v>
      </c>
    </row>
    <row r="114" spans="1:15" ht="18.600000000000001" customHeight="1">
      <c r="A114" s="7"/>
      <c r="B114" s="8" t="s">
        <v>36</v>
      </c>
      <c r="C114" s="89">
        <v>200</v>
      </c>
      <c r="D114" s="90"/>
      <c r="E114" s="91">
        <v>0.12</v>
      </c>
      <c r="F114" s="92"/>
      <c r="G114" s="91">
        <v>0.02</v>
      </c>
      <c r="H114" s="92"/>
      <c r="I114" s="91">
        <v>10.199999999999999</v>
      </c>
      <c r="J114" s="92"/>
      <c r="K114" s="91">
        <v>41</v>
      </c>
      <c r="L114" s="92"/>
      <c r="M114" s="91">
        <v>2.83</v>
      </c>
      <c r="N114" s="92"/>
      <c r="O114" s="9" t="s">
        <v>266</v>
      </c>
    </row>
    <row r="115" spans="1:15" ht="18.600000000000001" customHeight="1" thickBot="1">
      <c r="A115" s="16"/>
      <c r="B115" s="24" t="s">
        <v>37</v>
      </c>
      <c r="C115" s="85">
        <v>60</v>
      </c>
      <c r="D115" s="86"/>
      <c r="E115" s="87">
        <v>3.97</v>
      </c>
      <c r="F115" s="88"/>
      <c r="G115" s="87">
        <v>0.39</v>
      </c>
      <c r="H115" s="88"/>
      <c r="I115" s="87">
        <v>28.02</v>
      </c>
      <c r="J115" s="88"/>
      <c r="K115" s="87">
        <v>134.1</v>
      </c>
      <c r="L115" s="88"/>
      <c r="M115" s="87">
        <v>0</v>
      </c>
      <c r="N115" s="88"/>
      <c r="O115" s="25"/>
    </row>
    <row r="116" spans="1:15" ht="18.600000000000001" customHeight="1" thickBot="1">
      <c r="A116" s="16"/>
      <c r="B116" s="8" t="s">
        <v>65</v>
      </c>
      <c r="C116" s="89">
        <v>80</v>
      </c>
      <c r="D116" s="90"/>
      <c r="E116" s="91">
        <v>1.4</v>
      </c>
      <c r="F116" s="92"/>
      <c r="G116" s="91">
        <v>0</v>
      </c>
      <c r="H116" s="92"/>
      <c r="I116" s="91">
        <v>21</v>
      </c>
      <c r="J116" s="92"/>
      <c r="K116" s="91">
        <v>84</v>
      </c>
      <c r="L116" s="92"/>
      <c r="M116" s="91">
        <v>20</v>
      </c>
      <c r="N116" s="92"/>
      <c r="O116" s="25"/>
    </row>
    <row r="117" spans="1:15" ht="18.600000000000001" customHeight="1" thickBot="1">
      <c r="A117" s="11"/>
      <c r="B117" s="11"/>
      <c r="C117" s="81">
        <f t="shared" ref="C117" si="23">SUM(C111:C116)</f>
        <v>590</v>
      </c>
      <c r="D117" s="82"/>
      <c r="E117" s="83">
        <f>SUM(E111:F116)</f>
        <v>18.769999999999996</v>
      </c>
      <c r="F117" s="84"/>
      <c r="G117" s="83">
        <f t="shared" ref="G117" si="24">SUM(G111:H116)</f>
        <v>12.940000000000001</v>
      </c>
      <c r="H117" s="84"/>
      <c r="I117" s="83">
        <f t="shared" ref="I117" si="25">SUM(I111:J116)</f>
        <v>88.29</v>
      </c>
      <c r="J117" s="84"/>
      <c r="K117" s="83">
        <f t="shared" ref="K117" si="26">SUM(K111:L116)</f>
        <v>525.5</v>
      </c>
      <c r="L117" s="84"/>
      <c r="M117" s="83">
        <f t="shared" ref="M117" si="27">SUM(M111:N116)</f>
        <v>41.22</v>
      </c>
      <c r="N117" s="126"/>
      <c r="O117" s="26"/>
    </row>
    <row r="118" spans="1:15" ht="38.25" customHeight="1">
      <c r="A118" s="27" t="s">
        <v>78</v>
      </c>
      <c r="B118" s="28"/>
      <c r="C118" s="77"/>
      <c r="D118" s="78"/>
      <c r="E118" s="79">
        <f>E91+E94+E103+E109+E117</f>
        <v>58.709999999999994</v>
      </c>
      <c r="F118" s="80"/>
      <c r="G118" s="79">
        <f t="shared" ref="G118" si="28">G91+G94+G103+G109+G117</f>
        <v>59.17</v>
      </c>
      <c r="H118" s="80"/>
      <c r="I118" s="79">
        <f t="shared" ref="I118" si="29">I91+I94+I103+I109+I117</f>
        <v>299.56</v>
      </c>
      <c r="J118" s="80"/>
      <c r="K118" s="79">
        <f t="shared" ref="K118" si="30">K91+K94+K103+K109+K117</f>
        <v>1856.79</v>
      </c>
      <c r="L118" s="80"/>
      <c r="M118" s="79">
        <f t="shared" ref="M118" si="31">M91+M94+M103+M109+M117</f>
        <v>179.29999999999998</v>
      </c>
      <c r="N118" s="80"/>
      <c r="O118" s="29"/>
    </row>
    <row r="123" spans="1:15" ht="18.600000000000001" customHeight="1">
      <c r="A123" s="1"/>
      <c r="B123" s="2"/>
      <c r="C123" s="3"/>
      <c r="D123" s="3"/>
      <c r="E123" s="3" t="s">
        <v>79</v>
      </c>
      <c r="F123" s="3"/>
      <c r="G123" s="4"/>
      <c r="H123" s="4"/>
      <c r="I123" s="4"/>
      <c r="J123" s="4"/>
      <c r="K123" s="4"/>
      <c r="L123" s="4"/>
      <c r="M123" s="3"/>
      <c r="N123" s="3"/>
      <c r="O123" s="3"/>
    </row>
    <row r="124" spans="1:15" ht="18.600000000000001" customHeight="1">
      <c r="A124" s="114" t="s">
        <v>1</v>
      </c>
      <c r="B124" s="114" t="s">
        <v>2</v>
      </c>
      <c r="C124" s="117" t="s">
        <v>321</v>
      </c>
      <c r="D124" s="118"/>
      <c r="E124" s="123" t="s">
        <v>4</v>
      </c>
      <c r="F124" s="124"/>
      <c r="G124" s="124"/>
      <c r="H124" s="124"/>
      <c r="I124" s="124"/>
      <c r="J124" s="125"/>
      <c r="K124" s="117" t="s">
        <v>5</v>
      </c>
      <c r="L124" s="118"/>
      <c r="M124" s="117" t="s">
        <v>6</v>
      </c>
      <c r="N124" s="118"/>
      <c r="O124" s="74" t="s">
        <v>7</v>
      </c>
    </row>
    <row r="125" spans="1:15" ht="18.600000000000001" customHeight="1">
      <c r="A125" s="115"/>
      <c r="B125" s="115"/>
      <c r="C125" s="119"/>
      <c r="D125" s="120"/>
      <c r="E125" s="110" t="s">
        <v>8</v>
      </c>
      <c r="F125" s="111"/>
      <c r="G125" s="110" t="s">
        <v>9</v>
      </c>
      <c r="H125" s="111"/>
      <c r="I125" s="110" t="s">
        <v>10</v>
      </c>
      <c r="J125" s="111"/>
      <c r="K125" s="119"/>
      <c r="L125" s="120"/>
      <c r="M125" s="119"/>
      <c r="N125" s="120"/>
      <c r="O125" s="75"/>
    </row>
    <row r="126" spans="1:15" ht="18.600000000000001" customHeight="1">
      <c r="A126" s="116"/>
      <c r="B126" s="116"/>
      <c r="C126" s="121"/>
      <c r="D126" s="122"/>
      <c r="E126" s="112"/>
      <c r="F126" s="113"/>
      <c r="G126" s="112"/>
      <c r="H126" s="113"/>
      <c r="I126" s="112"/>
      <c r="J126" s="113"/>
      <c r="K126" s="121"/>
      <c r="L126" s="122"/>
      <c r="M126" s="121"/>
      <c r="N126" s="122"/>
      <c r="O126" s="76"/>
    </row>
    <row r="127" spans="1:15" ht="18.600000000000001" customHeight="1">
      <c r="A127" s="6" t="s">
        <v>81</v>
      </c>
      <c r="B127" s="6"/>
      <c r="C127" s="89"/>
      <c r="D127" s="90"/>
      <c r="E127" s="89"/>
      <c r="F127" s="90"/>
      <c r="G127" s="89"/>
      <c r="H127" s="90"/>
      <c r="I127" s="89"/>
      <c r="J127" s="90"/>
      <c r="K127" s="89"/>
      <c r="L127" s="90"/>
      <c r="M127" s="89"/>
      <c r="N127" s="90"/>
      <c r="O127" s="7"/>
    </row>
    <row r="128" spans="1:15" ht="18.600000000000001" customHeight="1">
      <c r="A128" s="6" t="s">
        <v>12</v>
      </c>
      <c r="B128" s="8" t="s">
        <v>82</v>
      </c>
      <c r="C128" s="89">
        <v>150</v>
      </c>
      <c r="D128" s="90"/>
      <c r="E128" s="91">
        <v>12.5</v>
      </c>
      <c r="F128" s="92"/>
      <c r="G128" s="91">
        <v>11.8</v>
      </c>
      <c r="H128" s="92"/>
      <c r="I128" s="91">
        <v>23.9</v>
      </c>
      <c r="J128" s="92"/>
      <c r="K128" s="91">
        <v>209</v>
      </c>
      <c r="L128" s="92"/>
      <c r="M128" s="91">
        <v>6.56</v>
      </c>
      <c r="N128" s="92"/>
      <c r="O128" s="9" t="s">
        <v>83</v>
      </c>
    </row>
    <row r="129" spans="1:15" ht="18.600000000000001" customHeight="1">
      <c r="A129" s="7"/>
      <c r="B129" s="8" t="s">
        <v>43</v>
      </c>
      <c r="C129" s="89">
        <v>200</v>
      </c>
      <c r="D129" s="90"/>
      <c r="E129" s="91">
        <v>3.67</v>
      </c>
      <c r="F129" s="92"/>
      <c r="G129" s="91">
        <v>3.19</v>
      </c>
      <c r="H129" s="92"/>
      <c r="I129" s="91">
        <v>15.8</v>
      </c>
      <c r="J129" s="92"/>
      <c r="K129" s="91">
        <v>107</v>
      </c>
      <c r="L129" s="92"/>
      <c r="M129" s="91">
        <v>1.43</v>
      </c>
      <c r="N129" s="92"/>
      <c r="O129" s="9" t="s">
        <v>64</v>
      </c>
    </row>
    <row r="130" spans="1:15" ht="18.600000000000001" customHeight="1" thickBot="1">
      <c r="A130" s="7"/>
      <c r="B130" s="8" t="s">
        <v>16</v>
      </c>
      <c r="C130" s="89">
        <v>50</v>
      </c>
      <c r="D130" s="90"/>
      <c r="E130" s="91">
        <v>4.7300000000000004</v>
      </c>
      <c r="F130" s="92"/>
      <c r="G130" s="91">
        <v>6.88</v>
      </c>
      <c r="H130" s="92"/>
      <c r="I130" s="91">
        <v>14.6</v>
      </c>
      <c r="J130" s="92"/>
      <c r="K130" s="91">
        <v>139</v>
      </c>
      <c r="L130" s="92"/>
      <c r="M130" s="91">
        <v>7.0000000000000007E-2</v>
      </c>
      <c r="N130" s="92"/>
      <c r="O130" s="9"/>
    </row>
    <row r="131" spans="1:15" ht="18.600000000000001" customHeight="1" thickBot="1">
      <c r="A131" s="10"/>
      <c r="B131" s="11"/>
      <c r="C131" s="81">
        <f>SUM(C128:D130)</f>
        <v>400</v>
      </c>
      <c r="D131" s="82"/>
      <c r="E131" s="83">
        <f>SUM(E128:F130)</f>
        <v>20.900000000000002</v>
      </c>
      <c r="F131" s="84"/>
      <c r="G131" s="83">
        <f>SUM(G128:H130)</f>
        <v>21.87</v>
      </c>
      <c r="H131" s="84"/>
      <c r="I131" s="83">
        <f>SUM(I128:J130)</f>
        <v>54.300000000000004</v>
      </c>
      <c r="J131" s="84"/>
      <c r="K131" s="83">
        <f>SUM(K128:L130)</f>
        <v>455</v>
      </c>
      <c r="L131" s="84"/>
      <c r="M131" s="83">
        <f>SUM(M128:N130)</f>
        <v>8.0599999999999987</v>
      </c>
      <c r="N131" s="126"/>
      <c r="O131" s="12"/>
    </row>
    <row r="132" spans="1:15" ht="18.600000000000001" customHeight="1">
      <c r="A132" s="7"/>
      <c r="B132" s="8"/>
      <c r="C132" s="106"/>
      <c r="D132" s="107"/>
      <c r="E132" s="104"/>
      <c r="F132" s="105"/>
      <c r="G132" s="104"/>
      <c r="H132" s="105"/>
      <c r="I132" s="104"/>
      <c r="J132" s="105"/>
      <c r="K132" s="104"/>
      <c r="L132" s="105"/>
      <c r="M132" s="104"/>
      <c r="N132" s="105"/>
      <c r="O132" s="9"/>
    </row>
    <row r="133" spans="1:15" ht="18.600000000000001" customHeight="1">
      <c r="A133" s="6"/>
      <c r="B133" s="6"/>
      <c r="C133" s="89"/>
      <c r="D133" s="90"/>
      <c r="E133" s="91"/>
      <c r="F133" s="92"/>
      <c r="G133" s="91"/>
      <c r="H133" s="92"/>
      <c r="I133" s="91"/>
      <c r="J133" s="92"/>
      <c r="K133" s="91"/>
      <c r="L133" s="92"/>
      <c r="M133" s="91"/>
      <c r="N133" s="92"/>
      <c r="O133" s="9"/>
    </row>
    <row r="134" spans="1:15" ht="18.600000000000001" customHeight="1">
      <c r="A134" s="6" t="s">
        <v>18</v>
      </c>
      <c r="B134" s="8" t="s">
        <v>346</v>
      </c>
      <c r="C134" s="89">
        <v>100</v>
      </c>
      <c r="D134" s="90"/>
      <c r="E134" s="91">
        <v>0.8</v>
      </c>
      <c r="F134" s="92"/>
      <c r="G134" s="91">
        <v>0.8</v>
      </c>
      <c r="H134" s="92"/>
      <c r="I134" s="91">
        <v>19.600000000000001</v>
      </c>
      <c r="J134" s="92"/>
      <c r="K134" s="91">
        <v>90.2</v>
      </c>
      <c r="L134" s="92"/>
      <c r="M134" s="91">
        <v>4</v>
      </c>
      <c r="N134" s="92"/>
      <c r="O134" s="13"/>
    </row>
    <row r="135" spans="1:15" ht="18.600000000000001" customHeight="1">
      <c r="A135" s="8"/>
      <c r="B135" s="8"/>
      <c r="C135" s="89"/>
      <c r="D135" s="90"/>
      <c r="E135" s="91"/>
      <c r="F135" s="92"/>
      <c r="G135" s="91"/>
      <c r="H135" s="92"/>
      <c r="I135" s="91"/>
      <c r="J135" s="92"/>
      <c r="K135" s="91"/>
      <c r="L135" s="92"/>
      <c r="M135" s="91"/>
      <c r="N135" s="92"/>
      <c r="O135" s="14"/>
    </row>
    <row r="136" spans="1:15" ht="18.600000000000001" customHeight="1">
      <c r="A136" s="6" t="s">
        <v>19</v>
      </c>
      <c r="B136" s="30" t="s">
        <v>322</v>
      </c>
      <c r="C136" s="89">
        <v>60</v>
      </c>
      <c r="D136" s="90"/>
      <c r="E136" s="91">
        <v>0.6</v>
      </c>
      <c r="F136" s="92"/>
      <c r="G136" s="91">
        <v>3.68</v>
      </c>
      <c r="H136" s="92"/>
      <c r="I136" s="91">
        <v>2.23</v>
      </c>
      <c r="J136" s="92"/>
      <c r="K136" s="91">
        <v>44</v>
      </c>
      <c r="L136" s="92"/>
      <c r="M136" s="91">
        <v>10</v>
      </c>
      <c r="N136" s="92"/>
      <c r="O136" s="9" t="s">
        <v>17</v>
      </c>
    </row>
    <row r="137" spans="1:15" ht="18.600000000000001" customHeight="1">
      <c r="A137" s="7"/>
      <c r="B137" s="15" t="s">
        <v>86</v>
      </c>
      <c r="C137" s="89">
        <v>200</v>
      </c>
      <c r="D137" s="90"/>
      <c r="E137" s="91">
        <v>2.69</v>
      </c>
      <c r="F137" s="92"/>
      <c r="G137" s="91">
        <v>2.84</v>
      </c>
      <c r="H137" s="92"/>
      <c r="I137" s="91">
        <v>18.100000000000001</v>
      </c>
      <c r="J137" s="92"/>
      <c r="K137" s="91">
        <v>104</v>
      </c>
      <c r="L137" s="92"/>
      <c r="M137" s="91">
        <v>8.25</v>
      </c>
      <c r="N137" s="92"/>
      <c r="O137" s="9" t="s">
        <v>47</v>
      </c>
    </row>
    <row r="138" spans="1:15" ht="18.600000000000001" customHeight="1">
      <c r="A138" s="7"/>
      <c r="B138" s="8" t="s">
        <v>87</v>
      </c>
      <c r="C138" s="89">
        <v>180</v>
      </c>
      <c r="D138" s="90"/>
      <c r="E138" s="91">
        <v>27.5</v>
      </c>
      <c r="F138" s="92"/>
      <c r="G138" s="91">
        <v>7.47</v>
      </c>
      <c r="H138" s="92"/>
      <c r="I138" s="91">
        <v>21.95</v>
      </c>
      <c r="J138" s="92"/>
      <c r="K138" s="91">
        <v>265</v>
      </c>
      <c r="L138" s="92"/>
      <c r="M138" s="91">
        <v>8.9700000000000006</v>
      </c>
      <c r="N138" s="92"/>
      <c r="O138" s="9" t="s">
        <v>64</v>
      </c>
    </row>
    <row r="139" spans="1:15" ht="18.600000000000001" customHeight="1">
      <c r="A139" s="7"/>
      <c r="B139" s="8" t="s">
        <v>88</v>
      </c>
      <c r="C139" s="89">
        <v>200</v>
      </c>
      <c r="D139" s="90"/>
      <c r="E139" s="91">
        <v>0.5</v>
      </c>
      <c r="F139" s="92"/>
      <c r="G139" s="91">
        <v>0</v>
      </c>
      <c r="H139" s="92"/>
      <c r="I139" s="91">
        <v>18.899999999999999</v>
      </c>
      <c r="J139" s="92"/>
      <c r="K139" s="91">
        <v>65</v>
      </c>
      <c r="L139" s="92"/>
      <c r="M139" s="91">
        <v>45.1</v>
      </c>
      <c r="N139" s="92"/>
      <c r="O139" s="9" t="s">
        <v>156</v>
      </c>
    </row>
    <row r="140" spans="1:15" ht="18.600000000000001" customHeight="1" thickBot="1">
      <c r="A140" s="7"/>
      <c r="B140" s="7" t="s">
        <v>27</v>
      </c>
      <c r="C140" s="89">
        <v>50</v>
      </c>
      <c r="D140" s="90"/>
      <c r="E140" s="91">
        <v>3.3</v>
      </c>
      <c r="F140" s="92"/>
      <c r="G140" s="91">
        <v>0.6</v>
      </c>
      <c r="H140" s="92"/>
      <c r="I140" s="91">
        <v>16.78</v>
      </c>
      <c r="J140" s="92"/>
      <c r="K140" s="91">
        <v>99.39</v>
      </c>
      <c r="L140" s="92"/>
      <c r="M140" s="91">
        <v>0</v>
      </c>
      <c r="N140" s="92"/>
      <c r="O140" s="9"/>
    </row>
    <row r="141" spans="1:15" ht="18.600000000000001" customHeight="1" thickBot="1">
      <c r="A141" s="10"/>
      <c r="B141" s="11"/>
      <c r="C141" s="81">
        <f>SUM(C136:C140)</f>
        <v>690</v>
      </c>
      <c r="D141" s="82"/>
      <c r="E141" s="83">
        <f>SUM(E136:F140)</f>
        <v>34.589999999999996</v>
      </c>
      <c r="F141" s="84"/>
      <c r="G141" s="83">
        <f>SUM(G136:H140)</f>
        <v>14.589999999999998</v>
      </c>
      <c r="H141" s="84"/>
      <c r="I141" s="83">
        <f>SUM(I136:J140)</f>
        <v>77.960000000000008</v>
      </c>
      <c r="J141" s="84"/>
      <c r="K141" s="83">
        <f>SUM(K136:L140)</f>
        <v>577.39</v>
      </c>
      <c r="L141" s="84"/>
      <c r="M141" s="83">
        <f>SUM(M136:N140)</f>
        <v>72.319999999999993</v>
      </c>
      <c r="N141" s="126"/>
      <c r="O141" s="12"/>
    </row>
    <row r="142" spans="1:15" ht="18.600000000000001" customHeight="1">
      <c r="A142" s="18"/>
      <c r="B142" s="18"/>
      <c r="C142" s="102"/>
      <c r="D142" s="103"/>
      <c r="E142" s="104"/>
      <c r="F142" s="105"/>
      <c r="G142" s="104"/>
      <c r="H142" s="105"/>
      <c r="I142" s="104"/>
      <c r="J142" s="105"/>
      <c r="K142" s="104"/>
      <c r="L142" s="105"/>
      <c r="M142" s="104"/>
      <c r="N142" s="105"/>
      <c r="O142" s="14"/>
    </row>
    <row r="143" spans="1:15" ht="18.600000000000001" customHeight="1">
      <c r="A143" s="18" t="s">
        <v>28</v>
      </c>
      <c r="B143" s="8" t="s">
        <v>89</v>
      </c>
      <c r="C143" s="89">
        <v>180</v>
      </c>
      <c r="D143" s="90"/>
      <c r="E143" s="91">
        <v>6.25</v>
      </c>
      <c r="F143" s="92"/>
      <c r="G143" s="91">
        <v>8.39</v>
      </c>
      <c r="H143" s="92"/>
      <c r="I143" s="91">
        <v>5.85</v>
      </c>
      <c r="J143" s="92"/>
      <c r="K143" s="91">
        <v>110.56</v>
      </c>
      <c r="L143" s="92"/>
      <c r="M143" s="91">
        <v>0</v>
      </c>
      <c r="N143" s="92"/>
      <c r="O143" s="9"/>
    </row>
    <row r="144" spans="1:15" ht="18.600000000000001" customHeight="1">
      <c r="A144" s="18"/>
      <c r="B144" s="8" t="s">
        <v>90</v>
      </c>
      <c r="C144" s="89">
        <v>20</v>
      </c>
      <c r="D144" s="90"/>
      <c r="E144" s="91">
        <v>1.5</v>
      </c>
      <c r="F144" s="92"/>
      <c r="G144" s="91">
        <v>1.62</v>
      </c>
      <c r="H144" s="92"/>
      <c r="I144" s="91">
        <v>14.9</v>
      </c>
      <c r="J144" s="92"/>
      <c r="K144" s="91">
        <v>82.8</v>
      </c>
      <c r="L144" s="92"/>
      <c r="M144" s="91">
        <v>0</v>
      </c>
      <c r="N144" s="92"/>
      <c r="O144" s="9"/>
    </row>
    <row r="145" spans="1:15" ht="18.600000000000001" customHeight="1" thickBot="1">
      <c r="A145" s="7"/>
      <c r="B145" s="8" t="s">
        <v>91</v>
      </c>
      <c r="C145" s="89">
        <v>100</v>
      </c>
      <c r="D145" s="90"/>
      <c r="E145" s="91">
        <v>1.1000000000000001</v>
      </c>
      <c r="F145" s="92"/>
      <c r="G145" s="91">
        <v>0</v>
      </c>
      <c r="H145" s="92"/>
      <c r="I145" s="91">
        <v>10.6</v>
      </c>
      <c r="J145" s="92"/>
      <c r="K145" s="91">
        <v>52</v>
      </c>
      <c r="L145" s="92"/>
      <c r="M145" s="91">
        <v>15</v>
      </c>
      <c r="N145" s="92"/>
      <c r="O145" s="25"/>
    </row>
    <row r="146" spans="1:15" ht="18.600000000000001" customHeight="1" thickBot="1">
      <c r="A146" s="19"/>
      <c r="B146" s="11"/>
      <c r="C146" s="81">
        <f>SUM(C143:C145)</f>
        <v>300</v>
      </c>
      <c r="D146" s="82"/>
      <c r="E146" s="83">
        <f>SUM(E143:F145)</f>
        <v>8.85</v>
      </c>
      <c r="F146" s="84"/>
      <c r="G146" s="83">
        <f>SUM(G143:H145)</f>
        <v>10.010000000000002</v>
      </c>
      <c r="H146" s="84"/>
      <c r="I146" s="83">
        <f>SUM(I143:J145)</f>
        <v>31.35</v>
      </c>
      <c r="J146" s="84"/>
      <c r="K146" s="83">
        <f>SUM(K143:L145)</f>
        <v>245.36</v>
      </c>
      <c r="L146" s="84"/>
      <c r="M146" s="83">
        <f>SUM(M143:N145)</f>
        <v>15</v>
      </c>
      <c r="N146" s="126"/>
      <c r="O146" s="12"/>
    </row>
    <row r="147" spans="1:15" ht="18.600000000000001" customHeight="1">
      <c r="A147" s="20"/>
      <c r="B147" s="21"/>
      <c r="C147" s="102"/>
      <c r="D147" s="103"/>
      <c r="E147" s="104"/>
      <c r="F147" s="105"/>
      <c r="G147" s="104"/>
      <c r="H147" s="105"/>
      <c r="I147" s="104"/>
      <c r="J147" s="105"/>
      <c r="K147" s="104"/>
      <c r="L147" s="105"/>
      <c r="M147" s="104"/>
      <c r="N147" s="105"/>
      <c r="O147" s="22"/>
    </row>
    <row r="148" spans="1:15" ht="18.600000000000001" customHeight="1">
      <c r="A148" s="6" t="s">
        <v>31</v>
      </c>
      <c r="B148" s="8" t="s">
        <v>93</v>
      </c>
      <c r="C148" s="89">
        <v>60</v>
      </c>
      <c r="D148" s="90"/>
      <c r="E148" s="91">
        <v>0.66</v>
      </c>
      <c r="F148" s="92"/>
      <c r="G148" s="91">
        <v>0.12</v>
      </c>
      <c r="H148" s="92"/>
      <c r="I148" s="91">
        <v>2.2799999999999998</v>
      </c>
      <c r="J148" s="92"/>
      <c r="K148" s="91">
        <v>12</v>
      </c>
      <c r="L148" s="92"/>
      <c r="M148" s="91">
        <v>15</v>
      </c>
      <c r="N148" s="92"/>
      <c r="O148" s="9"/>
    </row>
    <row r="149" spans="1:15" ht="18.600000000000001" customHeight="1">
      <c r="A149" s="23"/>
      <c r="B149" s="8" t="s">
        <v>94</v>
      </c>
      <c r="C149" s="89">
        <v>150</v>
      </c>
      <c r="D149" s="90"/>
      <c r="E149" s="91">
        <v>3.1</v>
      </c>
      <c r="F149" s="92"/>
      <c r="G149" s="91">
        <v>2.86</v>
      </c>
      <c r="H149" s="92"/>
      <c r="I149" s="91">
        <v>30.5</v>
      </c>
      <c r="J149" s="92"/>
      <c r="K149" s="91">
        <v>155</v>
      </c>
      <c r="L149" s="92"/>
      <c r="M149" s="91">
        <v>25.74</v>
      </c>
      <c r="N149" s="92"/>
      <c r="O149" s="9" t="s">
        <v>85</v>
      </c>
    </row>
    <row r="150" spans="1:15" ht="18.600000000000001" customHeight="1">
      <c r="A150" s="23"/>
      <c r="B150" s="15" t="s">
        <v>95</v>
      </c>
      <c r="C150" s="89">
        <v>40</v>
      </c>
      <c r="D150" s="90"/>
      <c r="E150" s="91">
        <v>5.08</v>
      </c>
      <c r="F150" s="92"/>
      <c r="G150" s="91">
        <v>4.5999999999999996</v>
      </c>
      <c r="H150" s="92"/>
      <c r="I150" s="91">
        <v>0.28000000000000003</v>
      </c>
      <c r="J150" s="92"/>
      <c r="K150" s="91">
        <v>63</v>
      </c>
      <c r="L150" s="92"/>
      <c r="M150" s="91">
        <v>0</v>
      </c>
      <c r="N150" s="92"/>
      <c r="O150" s="9" t="s">
        <v>96</v>
      </c>
    </row>
    <row r="151" spans="1:15" ht="18.600000000000001" customHeight="1">
      <c r="A151" s="7"/>
      <c r="B151" s="8" t="s">
        <v>36</v>
      </c>
      <c r="C151" s="89">
        <v>200</v>
      </c>
      <c r="D151" s="90"/>
      <c r="E151" s="91">
        <v>0.12</v>
      </c>
      <c r="F151" s="92"/>
      <c r="G151" s="91">
        <v>0.02</v>
      </c>
      <c r="H151" s="92"/>
      <c r="I151" s="91">
        <v>10.199999999999999</v>
      </c>
      <c r="J151" s="92"/>
      <c r="K151" s="91">
        <v>41</v>
      </c>
      <c r="L151" s="92"/>
      <c r="M151" s="91">
        <v>2.83</v>
      </c>
      <c r="N151" s="92"/>
      <c r="O151" s="9" t="s">
        <v>266</v>
      </c>
    </row>
    <row r="152" spans="1:15" ht="18.600000000000001" customHeight="1" thickBot="1">
      <c r="A152" s="16"/>
      <c r="B152" s="24" t="s">
        <v>37</v>
      </c>
      <c r="C152" s="85">
        <v>50</v>
      </c>
      <c r="D152" s="86"/>
      <c r="E152" s="87">
        <v>3.97</v>
      </c>
      <c r="F152" s="88"/>
      <c r="G152" s="87">
        <v>0.39</v>
      </c>
      <c r="H152" s="88"/>
      <c r="I152" s="87">
        <v>28.02</v>
      </c>
      <c r="J152" s="88"/>
      <c r="K152" s="87">
        <v>134.1</v>
      </c>
      <c r="L152" s="88"/>
      <c r="M152" s="87">
        <v>0</v>
      </c>
      <c r="N152" s="88"/>
      <c r="O152" s="25"/>
    </row>
    <row r="153" spans="1:15" ht="18.600000000000001" customHeight="1" thickBot="1">
      <c r="A153" s="11"/>
      <c r="B153" s="11"/>
      <c r="C153" s="81">
        <f t="shared" ref="C153" si="32">SUM(C148:C152)</f>
        <v>500</v>
      </c>
      <c r="D153" s="82"/>
      <c r="E153" s="83">
        <f>SUM(E148:F152)</f>
        <v>12.93</v>
      </c>
      <c r="F153" s="84"/>
      <c r="G153" s="83">
        <f t="shared" ref="G153" si="33">SUM(G148:H152)</f>
        <v>7.9899999999999993</v>
      </c>
      <c r="H153" s="84"/>
      <c r="I153" s="83">
        <f t="shared" ref="I153" si="34">SUM(I148:J152)</f>
        <v>71.28</v>
      </c>
      <c r="J153" s="84"/>
      <c r="K153" s="83">
        <f t="shared" ref="K153" si="35">SUM(K148:L152)</f>
        <v>405.1</v>
      </c>
      <c r="L153" s="84"/>
      <c r="M153" s="83">
        <f t="shared" ref="M153" si="36">SUM(M148:N152)</f>
        <v>43.569999999999993</v>
      </c>
      <c r="N153" s="126"/>
      <c r="O153" s="26"/>
    </row>
    <row r="154" spans="1:15" ht="36" customHeight="1">
      <c r="A154" s="27" t="s">
        <v>323</v>
      </c>
      <c r="B154" s="28"/>
      <c r="C154" s="77"/>
      <c r="D154" s="78"/>
      <c r="E154" s="79">
        <f>E131+E134+E141+E146+E153</f>
        <v>78.069999999999993</v>
      </c>
      <c r="F154" s="80"/>
      <c r="G154" s="79">
        <f>G131+G134+G141+G146+G153</f>
        <v>55.26</v>
      </c>
      <c r="H154" s="80"/>
      <c r="I154" s="79">
        <f>I131+I134+I141+I146+I153</f>
        <v>254.49</v>
      </c>
      <c r="J154" s="80"/>
      <c r="K154" s="79">
        <f>K131+K134+K141+K146+K153</f>
        <v>1773.0500000000002</v>
      </c>
      <c r="L154" s="80"/>
      <c r="M154" s="79">
        <f>M131+M134+M141+M146+M153</f>
        <v>142.94999999999999</v>
      </c>
      <c r="N154" s="80"/>
      <c r="O154" s="29"/>
    </row>
    <row r="163" spans="1:15" ht="18.600000000000001" customHeight="1">
      <c r="A163" s="1"/>
      <c r="B163" s="2"/>
      <c r="C163" s="3"/>
      <c r="D163" s="3"/>
      <c r="E163" s="3" t="s">
        <v>98</v>
      </c>
      <c r="F163" s="3"/>
      <c r="G163" s="4"/>
      <c r="H163" s="4"/>
      <c r="I163" s="4"/>
      <c r="J163" s="4"/>
      <c r="K163" s="4"/>
      <c r="L163" s="4"/>
      <c r="M163" s="3"/>
      <c r="N163" s="3"/>
      <c r="O163" s="3"/>
    </row>
    <row r="164" spans="1:15" ht="18.600000000000001" customHeight="1">
      <c r="A164" s="114" t="s">
        <v>1</v>
      </c>
      <c r="B164" s="114" t="s">
        <v>2</v>
      </c>
      <c r="C164" s="117" t="s">
        <v>321</v>
      </c>
      <c r="D164" s="118"/>
      <c r="E164" s="123" t="s">
        <v>4</v>
      </c>
      <c r="F164" s="124"/>
      <c r="G164" s="124"/>
      <c r="H164" s="124"/>
      <c r="I164" s="124"/>
      <c r="J164" s="125"/>
      <c r="K164" s="117" t="s">
        <v>5</v>
      </c>
      <c r="L164" s="118"/>
      <c r="M164" s="117" t="s">
        <v>6</v>
      </c>
      <c r="N164" s="118"/>
      <c r="O164" s="74" t="s">
        <v>7</v>
      </c>
    </row>
    <row r="165" spans="1:15" ht="18.600000000000001" customHeight="1">
      <c r="A165" s="115"/>
      <c r="B165" s="115"/>
      <c r="C165" s="119"/>
      <c r="D165" s="120"/>
      <c r="E165" s="110" t="s">
        <v>8</v>
      </c>
      <c r="F165" s="111"/>
      <c r="G165" s="110" t="s">
        <v>9</v>
      </c>
      <c r="H165" s="111"/>
      <c r="I165" s="110" t="s">
        <v>10</v>
      </c>
      <c r="J165" s="111"/>
      <c r="K165" s="119"/>
      <c r="L165" s="120"/>
      <c r="M165" s="119"/>
      <c r="N165" s="120"/>
      <c r="O165" s="75"/>
    </row>
    <row r="166" spans="1:15" ht="18.600000000000001" customHeight="1">
      <c r="A166" s="116"/>
      <c r="B166" s="116"/>
      <c r="C166" s="121"/>
      <c r="D166" s="122"/>
      <c r="E166" s="112"/>
      <c r="F166" s="113"/>
      <c r="G166" s="112"/>
      <c r="H166" s="113"/>
      <c r="I166" s="112"/>
      <c r="J166" s="113"/>
      <c r="K166" s="121"/>
      <c r="L166" s="122"/>
      <c r="M166" s="121"/>
      <c r="N166" s="122"/>
      <c r="O166" s="76"/>
    </row>
    <row r="167" spans="1:15" ht="18.600000000000001" customHeight="1">
      <c r="A167" s="6" t="s">
        <v>100</v>
      </c>
      <c r="B167" s="6"/>
      <c r="C167" s="89"/>
      <c r="D167" s="90"/>
      <c r="E167" s="89"/>
      <c r="F167" s="90"/>
      <c r="G167" s="89"/>
      <c r="H167" s="90"/>
      <c r="I167" s="89"/>
      <c r="J167" s="90"/>
      <c r="K167" s="89"/>
      <c r="L167" s="90"/>
      <c r="M167" s="89"/>
      <c r="N167" s="90"/>
      <c r="O167" s="7"/>
    </row>
    <row r="168" spans="1:15" ht="18.600000000000001" customHeight="1">
      <c r="A168" s="6" t="s">
        <v>12</v>
      </c>
      <c r="B168" s="8" t="s">
        <v>101</v>
      </c>
      <c r="C168" s="89">
        <v>200</v>
      </c>
      <c r="D168" s="90"/>
      <c r="E168" s="91">
        <v>7.25</v>
      </c>
      <c r="F168" s="92"/>
      <c r="G168" s="91">
        <v>6.85</v>
      </c>
      <c r="H168" s="92"/>
      <c r="I168" s="91">
        <v>23.2</v>
      </c>
      <c r="J168" s="92"/>
      <c r="K168" s="91">
        <v>183</v>
      </c>
      <c r="L168" s="92"/>
      <c r="M168" s="91">
        <v>1.1399999999999999</v>
      </c>
      <c r="N168" s="92"/>
      <c r="O168" s="9" t="s">
        <v>14</v>
      </c>
    </row>
    <row r="169" spans="1:15" ht="18.600000000000001" customHeight="1">
      <c r="A169" s="7"/>
      <c r="B169" s="8" t="s">
        <v>15</v>
      </c>
      <c r="C169" s="89">
        <v>200</v>
      </c>
      <c r="D169" s="90"/>
      <c r="E169" s="91">
        <v>2.58</v>
      </c>
      <c r="F169" s="92"/>
      <c r="G169" s="91">
        <v>2.41</v>
      </c>
      <c r="H169" s="92"/>
      <c r="I169" s="91">
        <v>14.4</v>
      </c>
      <c r="J169" s="92"/>
      <c r="K169" s="91">
        <v>91</v>
      </c>
      <c r="L169" s="92"/>
      <c r="M169" s="91">
        <v>1.17</v>
      </c>
      <c r="N169" s="92"/>
      <c r="O169" s="9" t="s">
        <v>45</v>
      </c>
    </row>
    <row r="170" spans="1:15" ht="18.600000000000001" customHeight="1" thickBot="1">
      <c r="A170" s="7"/>
      <c r="B170" s="8" t="s">
        <v>44</v>
      </c>
      <c r="C170" s="89">
        <v>40</v>
      </c>
      <c r="D170" s="90"/>
      <c r="E170" s="91">
        <v>2.4500000000000002</v>
      </c>
      <c r="F170" s="92"/>
      <c r="G170" s="91">
        <v>7.55</v>
      </c>
      <c r="H170" s="92"/>
      <c r="I170" s="91">
        <v>14.6</v>
      </c>
      <c r="J170" s="92"/>
      <c r="K170" s="91">
        <v>136</v>
      </c>
      <c r="L170" s="92"/>
      <c r="M170" s="91">
        <v>0</v>
      </c>
      <c r="N170" s="92"/>
      <c r="O170" s="9"/>
    </row>
    <row r="171" spans="1:15" ht="18.600000000000001" customHeight="1" thickBot="1">
      <c r="A171" s="10"/>
      <c r="B171" s="11"/>
      <c r="C171" s="81">
        <v>432</v>
      </c>
      <c r="D171" s="82"/>
      <c r="E171" s="83">
        <f>SUM(E168:F170)</f>
        <v>12.280000000000001</v>
      </c>
      <c r="F171" s="84"/>
      <c r="G171" s="83">
        <f>SUM(G168:H170)</f>
        <v>16.809999999999999</v>
      </c>
      <c r="H171" s="84"/>
      <c r="I171" s="83">
        <f>SUM(I168:J170)</f>
        <v>52.2</v>
      </c>
      <c r="J171" s="84"/>
      <c r="K171" s="83">
        <f>SUM(K168:L170)</f>
        <v>410</v>
      </c>
      <c r="L171" s="84"/>
      <c r="M171" s="83">
        <f>SUM(M168:N170)</f>
        <v>2.3099999999999996</v>
      </c>
      <c r="N171" s="126"/>
      <c r="O171" s="12"/>
    </row>
    <row r="172" spans="1:15" ht="18.600000000000001" customHeight="1">
      <c r="A172" s="7"/>
      <c r="B172" s="8"/>
      <c r="C172" s="106"/>
      <c r="D172" s="107"/>
      <c r="E172" s="104"/>
      <c r="F172" s="105"/>
      <c r="G172" s="104"/>
      <c r="H172" s="105"/>
      <c r="I172" s="104"/>
      <c r="J172" s="105"/>
      <c r="K172" s="104"/>
      <c r="L172" s="105"/>
      <c r="M172" s="104"/>
      <c r="N172" s="105"/>
      <c r="O172" s="9"/>
    </row>
    <row r="173" spans="1:15" ht="18.600000000000001" customHeight="1">
      <c r="A173" s="6"/>
      <c r="B173" s="6"/>
      <c r="C173" s="89"/>
      <c r="D173" s="90"/>
      <c r="E173" s="91"/>
      <c r="F173" s="92"/>
      <c r="G173" s="91"/>
      <c r="H173" s="92"/>
      <c r="I173" s="91"/>
      <c r="J173" s="92"/>
      <c r="K173" s="91"/>
      <c r="L173" s="92"/>
      <c r="M173" s="91"/>
      <c r="N173" s="92"/>
      <c r="O173" s="9"/>
    </row>
    <row r="174" spans="1:15" ht="18.600000000000001" customHeight="1">
      <c r="A174" s="6" t="s">
        <v>18</v>
      </c>
      <c r="B174" s="8" t="s">
        <v>347</v>
      </c>
      <c r="C174" s="89">
        <v>100</v>
      </c>
      <c r="D174" s="90"/>
      <c r="E174" s="91">
        <v>0.96</v>
      </c>
      <c r="F174" s="92"/>
      <c r="G174" s="91">
        <v>0.35</v>
      </c>
      <c r="H174" s="92"/>
      <c r="I174" s="91">
        <v>21.84</v>
      </c>
      <c r="J174" s="92"/>
      <c r="K174" s="91">
        <v>93.75</v>
      </c>
      <c r="L174" s="92"/>
      <c r="M174" s="91">
        <v>13.13</v>
      </c>
      <c r="N174" s="92"/>
      <c r="O174" s="13"/>
    </row>
    <row r="175" spans="1:15" ht="18.600000000000001" customHeight="1">
      <c r="A175" s="8"/>
      <c r="B175" s="8"/>
      <c r="C175" s="89"/>
      <c r="D175" s="90"/>
      <c r="E175" s="91"/>
      <c r="F175" s="92"/>
      <c r="G175" s="91"/>
      <c r="H175" s="92"/>
      <c r="I175" s="91"/>
      <c r="J175" s="92"/>
      <c r="K175" s="91"/>
      <c r="L175" s="92"/>
      <c r="M175" s="91"/>
      <c r="N175" s="92"/>
      <c r="O175" s="14"/>
    </row>
    <row r="176" spans="1:15" ht="18.600000000000001" customHeight="1">
      <c r="A176" s="6" t="s">
        <v>19</v>
      </c>
      <c r="B176" s="30" t="s">
        <v>427</v>
      </c>
      <c r="C176" s="89">
        <v>60</v>
      </c>
      <c r="D176" s="90"/>
      <c r="E176" s="91">
        <v>0.9</v>
      </c>
      <c r="F176" s="92"/>
      <c r="G176" s="91">
        <v>2.73</v>
      </c>
      <c r="H176" s="92"/>
      <c r="I176" s="91">
        <v>3.67</v>
      </c>
      <c r="J176" s="92"/>
      <c r="K176" s="91">
        <v>43</v>
      </c>
      <c r="L176" s="92"/>
      <c r="M176" s="91">
        <v>1.76</v>
      </c>
      <c r="N176" s="92"/>
      <c r="O176" s="9" t="s">
        <v>383</v>
      </c>
    </row>
    <row r="177" spans="1:15" ht="18.600000000000001" customHeight="1">
      <c r="A177" s="7"/>
      <c r="B177" s="15" t="s">
        <v>428</v>
      </c>
      <c r="C177" s="89">
        <v>200</v>
      </c>
      <c r="D177" s="90"/>
      <c r="E177" s="91">
        <v>2.04</v>
      </c>
      <c r="F177" s="92"/>
      <c r="G177" s="91">
        <v>5</v>
      </c>
      <c r="H177" s="92"/>
      <c r="I177" s="91">
        <v>14.1</v>
      </c>
      <c r="J177" s="92"/>
      <c r="K177" s="91">
        <v>109</v>
      </c>
      <c r="L177" s="92"/>
      <c r="M177" s="91">
        <v>8.7899999999999991</v>
      </c>
      <c r="N177" s="92"/>
      <c r="O177" s="9" t="s">
        <v>363</v>
      </c>
    </row>
    <row r="178" spans="1:15" ht="18.600000000000001" customHeight="1">
      <c r="A178" s="7"/>
      <c r="B178" s="8" t="s">
        <v>295</v>
      </c>
      <c r="C178" s="89">
        <v>130</v>
      </c>
      <c r="D178" s="90"/>
      <c r="E178" s="91">
        <v>3.06</v>
      </c>
      <c r="F178" s="92"/>
      <c r="G178" s="91">
        <v>4.8</v>
      </c>
      <c r="H178" s="92"/>
      <c r="I178" s="91">
        <v>20.399999999999999</v>
      </c>
      <c r="J178" s="92"/>
      <c r="K178" s="91">
        <v>137</v>
      </c>
      <c r="L178" s="92"/>
      <c r="M178" s="91">
        <v>18.16</v>
      </c>
      <c r="N178" s="92"/>
      <c r="O178" s="9" t="s">
        <v>45</v>
      </c>
    </row>
    <row r="179" spans="1:15" ht="18.600000000000001" customHeight="1">
      <c r="A179" s="7"/>
      <c r="B179" s="8" t="s">
        <v>429</v>
      </c>
      <c r="C179" s="89">
        <v>70</v>
      </c>
      <c r="D179" s="90"/>
      <c r="E179" s="91">
        <v>9.86</v>
      </c>
      <c r="F179" s="92"/>
      <c r="G179" s="91">
        <v>3.47</v>
      </c>
      <c r="H179" s="92"/>
      <c r="I179" s="91">
        <v>10.6</v>
      </c>
      <c r="J179" s="92"/>
      <c r="K179" s="91">
        <v>113</v>
      </c>
      <c r="L179" s="92"/>
      <c r="M179" s="91">
        <v>0.38</v>
      </c>
      <c r="N179" s="92"/>
      <c r="O179" s="9" t="s">
        <v>373</v>
      </c>
    </row>
    <row r="180" spans="1:15" ht="18.600000000000001" customHeight="1">
      <c r="A180" s="7"/>
      <c r="B180" s="8" t="s">
        <v>88</v>
      </c>
      <c r="C180" s="89">
        <v>200</v>
      </c>
      <c r="D180" s="90"/>
      <c r="E180" s="91">
        <v>0.5</v>
      </c>
      <c r="F180" s="92"/>
      <c r="G180" s="91">
        <v>0</v>
      </c>
      <c r="H180" s="92"/>
      <c r="I180" s="91">
        <v>18.899999999999999</v>
      </c>
      <c r="J180" s="92"/>
      <c r="K180" s="91">
        <v>65</v>
      </c>
      <c r="L180" s="92"/>
      <c r="M180" s="91">
        <v>45.1</v>
      </c>
      <c r="N180" s="92"/>
      <c r="O180" s="9" t="s">
        <v>156</v>
      </c>
    </row>
    <row r="181" spans="1:15" ht="18.600000000000001" customHeight="1" thickBot="1">
      <c r="A181" s="7"/>
      <c r="B181" s="7" t="s">
        <v>27</v>
      </c>
      <c r="C181" s="89">
        <v>50</v>
      </c>
      <c r="D181" s="90"/>
      <c r="E181" s="91">
        <v>3.3</v>
      </c>
      <c r="F181" s="92"/>
      <c r="G181" s="91">
        <v>0.6</v>
      </c>
      <c r="H181" s="92"/>
      <c r="I181" s="91">
        <v>16.78</v>
      </c>
      <c r="J181" s="92"/>
      <c r="K181" s="91">
        <v>99.39</v>
      </c>
      <c r="L181" s="92"/>
      <c r="M181" s="91">
        <v>0</v>
      </c>
      <c r="N181" s="92"/>
      <c r="O181" s="9"/>
    </row>
    <row r="182" spans="1:15" ht="18.600000000000001" customHeight="1" thickBot="1">
      <c r="A182" s="10"/>
      <c r="B182" s="11"/>
      <c r="C182" s="81">
        <f>SUM(C176:C181)</f>
        <v>710</v>
      </c>
      <c r="D182" s="82"/>
      <c r="E182" s="83">
        <f>SUM(E176:F181)</f>
        <v>19.66</v>
      </c>
      <c r="F182" s="84"/>
      <c r="G182" s="83">
        <f>SUM(G176:H181)</f>
        <v>16.600000000000001</v>
      </c>
      <c r="H182" s="84"/>
      <c r="I182" s="83">
        <f>SUM(I176:J181)</f>
        <v>84.45</v>
      </c>
      <c r="J182" s="84"/>
      <c r="K182" s="83">
        <f>SUM(K176:L181)</f>
        <v>566.39</v>
      </c>
      <c r="L182" s="84"/>
      <c r="M182" s="83">
        <f>SUM(M176:N181)</f>
        <v>74.19</v>
      </c>
      <c r="N182" s="126"/>
      <c r="O182" s="12"/>
    </row>
    <row r="183" spans="1:15" ht="18.600000000000001" customHeight="1">
      <c r="A183" s="18"/>
      <c r="B183" s="18"/>
      <c r="C183" s="102"/>
      <c r="D183" s="103"/>
      <c r="E183" s="104"/>
      <c r="F183" s="105"/>
      <c r="G183" s="104"/>
      <c r="H183" s="105"/>
      <c r="I183" s="104"/>
      <c r="J183" s="105"/>
      <c r="K183" s="104"/>
      <c r="L183" s="105"/>
      <c r="M183" s="104"/>
      <c r="N183" s="105"/>
      <c r="O183" s="14"/>
    </row>
    <row r="184" spans="1:15" ht="18.600000000000001" customHeight="1">
      <c r="A184" s="18" t="s">
        <v>28</v>
      </c>
      <c r="B184" s="8" t="s">
        <v>29</v>
      </c>
      <c r="C184" s="89">
        <v>180</v>
      </c>
      <c r="D184" s="90"/>
      <c r="E184" s="91">
        <v>5.22</v>
      </c>
      <c r="F184" s="92"/>
      <c r="G184" s="91">
        <v>4.5</v>
      </c>
      <c r="H184" s="92"/>
      <c r="I184" s="91">
        <v>7.2</v>
      </c>
      <c r="J184" s="92"/>
      <c r="K184" s="91">
        <v>90</v>
      </c>
      <c r="L184" s="92"/>
      <c r="M184" s="91">
        <v>1.26</v>
      </c>
      <c r="N184" s="92"/>
      <c r="O184" s="9"/>
    </row>
    <row r="185" spans="1:15" ht="18.600000000000001" customHeight="1" thickBot="1">
      <c r="A185" s="18"/>
      <c r="B185" s="8" t="s">
        <v>104</v>
      </c>
      <c r="C185" s="89">
        <v>70</v>
      </c>
      <c r="D185" s="90"/>
      <c r="E185" s="91">
        <v>3.39</v>
      </c>
      <c r="F185" s="92"/>
      <c r="G185" s="91">
        <v>6.98</v>
      </c>
      <c r="H185" s="92"/>
      <c r="I185" s="91">
        <v>26.07</v>
      </c>
      <c r="J185" s="92"/>
      <c r="K185" s="91">
        <v>181</v>
      </c>
      <c r="L185" s="92"/>
      <c r="M185" s="91">
        <v>0</v>
      </c>
      <c r="N185" s="92"/>
      <c r="O185" s="9" t="s">
        <v>105</v>
      </c>
    </row>
    <row r="186" spans="1:15" ht="18.600000000000001" customHeight="1" thickBot="1">
      <c r="A186" s="19"/>
      <c r="B186" s="11"/>
      <c r="C186" s="81">
        <f>SUM(C184:C185)</f>
        <v>250</v>
      </c>
      <c r="D186" s="82"/>
      <c r="E186" s="83">
        <f>SUM(E184:F185)</f>
        <v>8.61</v>
      </c>
      <c r="F186" s="84"/>
      <c r="G186" s="83">
        <f>SUM(G184:H185)</f>
        <v>11.48</v>
      </c>
      <c r="H186" s="84"/>
      <c r="I186" s="83">
        <f>SUM(I184:J185)</f>
        <v>33.270000000000003</v>
      </c>
      <c r="J186" s="84"/>
      <c r="K186" s="83">
        <f>SUM(K184:L185)</f>
        <v>271</v>
      </c>
      <c r="L186" s="84"/>
      <c r="M186" s="83">
        <f>SUM(M184:N185)</f>
        <v>1.26</v>
      </c>
      <c r="N186" s="126"/>
      <c r="O186" s="12"/>
    </row>
    <row r="187" spans="1:15" ht="18.600000000000001" customHeight="1">
      <c r="A187" s="20"/>
      <c r="B187" s="21"/>
      <c r="C187" s="102"/>
      <c r="D187" s="103"/>
      <c r="E187" s="104"/>
      <c r="F187" s="105"/>
      <c r="G187" s="104"/>
      <c r="H187" s="105"/>
      <c r="I187" s="104"/>
      <c r="J187" s="105"/>
      <c r="K187" s="104"/>
      <c r="L187" s="105"/>
      <c r="M187" s="104"/>
      <c r="N187" s="105"/>
      <c r="O187" s="22"/>
    </row>
    <row r="188" spans="1:15" ht="18.600000000000001" customHeight="1">
      <c r="A188" s="6" t="s">
        <v>31</v>
      </c>
      <c r="B188" s="30" t="s">
        <v>46</v>
      </c>
      <c r="C188" s="89">
        <v>60</v>
      </c>
      <c r="D188" s="90"/>
      <c r="E188" s="91">
        <v>0.44</v>
      </c>
      <c r="F188" s="92"/>
      <c r="G188" s="91">
        <v>5.93</v>
      </c>
      <c r="H188" s="92"/>
      <c r="I188" s="91">
        <v>1.37</v>
      </c>
      <c r="J188" s="92"/>
      <c r="K188" s="91">
        <v>60</v>
      </c>
      <c r="L188" s="92"/>
      <c r="M188" s="91">
        <v>5.47</v>
      </c>
      <c r="N188" s="92"/>
      <c r="O188" s="9" t="s">
        <v>365</v>
      </c>
    </row>
    <row r="189" spans="1:15" ht="18.600000000000001" customHeight="1">
      <c r="A189" s="23"/>
      <c r="B189" s="15" t="s">
        <v>324</v>
      </c>
      <c r="C189" s="89">
        <v>160</v>
      </c>
      <c r="D189" s="90"/>
      <c r="E189" s="91">
        <v>12.4</v>
      </c>
      <c r="F189" s="92"/>
      <c r="G189" s="91">
        <v>7.49</v>
      </c>
      <c r="H189" s="92"/>
      <c r="I189" s="91">
        <v>12.5</v>
      </c>
      <c r="J189" s="92"/>
      <c r="K189" s="91">
        <v>167</v>
      </c>
      <c r="L189" s="92"/>
      <c r="M189" s="91">
        <v>95.09</v>
      </c>
      <c r="N189" s="92"/>
      <c r="O189" s="9" t="s">
        <v>69</v>
      </c>
    </row>
    <row r="190" spans="1:15" ht="18.600000000000001" customHeight="1">
      <c r="A190" s="23"/>
      <c r="B190" s="15" t="s">
        <v>70</v>
      </c>
      <c r="C190" s="89">
        <v>30</v>
      </c>
      <c r="D190" s="90"/>
      <c r="E190" s="91">
        <v>0.57999999999999996</v>
      </c>
      <c r="F190" s="92"/>
      <c r="G190" s="91">
        <v>2.1</v>
      </c>
      <c r="H190" s="92"/>
      <c r="I190" s="91">
        <v>4.01</v>
      </c>
      <c r="J190" s="92"/>
      <c r="K190" s="91">
        <v>37</v>
      </c>
      <c r="L190" s="92"/>
      <c r="M190" s="91">
        <v>1.19</v>
      </c>
      <c r="N190" s="92"/>
      <c r="O190" s="9" t="s">
        <v>71</v>
      </c>
    </row>
    <row r="191" spans="1:15" ht="18.600000000000001" customHeight="1">
      <c r="A191" s="7"/>
      <c r="B191" s="8" t="s">
        <v>58</v>
      </c>
      <c r="C191" s="89">
        <v>200</v>
      </c>
      <c r="D191" s="90"/>
      <c r="E191" s="91">
        <v>0.06</v>
      </c>
      <c r="F191" s="92"/>
      <c r="G191" s="91">
        <v>0.02</v>
      </c>
      <c r="H191" s="92"/>
      <c r="I191" s="91">
        <v>9.99</v>
      </c>
      <c r="J191" s="92"/>
      <c r="K191" s="91">
        <v>40</v>
      </c>
      <c r="L191" s="92"/>
      <c r="M191" s="91">
        <v>0.03</v>
      </c>
      <c r="N191" s="92"/>
      <c r="O191" s="9" t="s">
        <v>363</v>
      </c>
    </row>
    <row r="192" spans="1:15" ht="18.600000000000001" customHeight="1" thickBot="1">
      <c r="A192" s="16"/>
      <c r="B192" s="24" t="s">
        <v>37</v>
      </c>
      <c r="C192" s="85">
        <v>50</v>
      </c>
      <c r="D192" s="86"/>
      <c r="E192" s="87">
        <v>3.97</v>
      </c>
      <c r="F192" s="88"/>
      <c r="G192" s="87">
        <v>0.39</v>
      </c>
      <c r="H192" s="88"/>
      <c r="I192" s="87">
        <v>28.02</v>
      </c>
      <c r="J192" s="88"/>
      <c r="K192" s="87">
        <v>134.1</v>
      </c>
      <c r="L192" s="88"/>
      <c r="M192" s="87">
        <v>0</v>
      </c>
      <c r="N192" s="88"/>
      <c r="O192" s="25"/>
    </row>
    <row r="193" spans="1:15" ht="18.600000000000001" customHeight="1" thickBot="1">
      <c r="A193" s="16"/>
      <c r="B193" s="8" t="s">
        <v>102</v>
      </c>
      <c r="C193" s="89">
        <v>100</v>
      </c>
      <c r="D193" s="90"/>
      <c r="E193" s="91">
        <v>0.96</v>
      </c>
      <c r="F193" s="92"/>
      <c r="G193" s="91">
        <v>0.35</v>
      </c>
      <c r="H193" s="92"/>
      <c r="I193" s="91">
        <v>21.84</v>
      </c>
      <c r="J193" s="92"/>
      <c r="K193" s="91">
        <v>93.75</v>
      </c>
      <c r="L193" s="92"/>
      <c r="M193" s="91">
        <v>13.13</v>
      </c>
      <c r="N193" s="92"/>
      <c r="O193" s="25"/>
    </row>
    <row r="194" spans="1:15" ht="18.600000000000001" customHeight="1" thickBot="1">
      <c r="A194" s="11"/>
      <c r="B194" s="11"/>
      <c r="C194" s="81">
        <f t="shared" ref="C194" si="37">SUM(C188:C193)</f>
        <v>600</v>
      </c>
      <c r="D194" s="82"/>
      <c r="E194" s="83">
        <f>SUM(E188:F193)</f>
        <v>18.41</v>
      </c>
      <c r="F194" s="84"/>
      <c r="G194" s="83">
        <f t="shared" ref="G194" si="38">SUM(G188:H193)</f>
        <v>16.28</v>
      </c>
      <c r="H194" s="84"/>
      <c r="I194" s="83">
        <f t="shared" ref="I194" si="39">SUM(I188:J193)</f>
        <v>77.73</v>
      </c>
      <c r="J194" s="84"/>
      <c r="K194" s="83">
        <f t="shared" ref="K194" si="40">SUM(K188:L193)</f>
        <v>531.85</v>
      </c>
      <c r="L194" s="84"/>
      <c r="M194" s="83">
        <f t="shared" ref="M194" si="41">SUM(M188:N193)</f>
        <v>114.91</v>
      </c>
      <c r="N194" s="126"/>
      <c r="O194" s="26"/>
    </row>
    <row r="195" spans="1:15" ht="36" customHeight="1">
      <c r="A195" s="27" t="s">
        <v>107</v>
      </c>
      <c r="B195" s="28"/>
      <c r="C195" s="77"/>
      <c r="D195" s="78"/>
      <c r="E195" s="79">
        <f>E171+E174+E182+E186+E194</f>
        <v>59.92</v>
      </c>
      <c r="F195" s="80"/>
      <c r="G195" s="79">
        <f>G171+G174+G182+G186+G194</f>
        <v>61.52000000000001</v>
      </c>
      <c r="H195" s="80"/>
      <c r="I195" s="79">
        <f>I171+I174+I182+I186+I194</f>
        <v>269.49</v>
      </c>
      <c r="J195" s="80"/>
      <c r="K195" s="79">
        <f>K171+K174+K182+K186+K194</f>
        <v>1872.9899999999998</v>
      </c>
      <c r="L195" s="80"/>
      <c r="M195" s="79">
        <f>M171+M174+M182+M186+M194</f>
        <v>205.8</v>
      </c>
      <c r="N195" s="80"/>
      <c r="O195" s="29"/>
    </row>
    <row r="204" spans="1:15" ht="18.600000000000001" customHeight="1">
      <c r="A204" s="1"/>
      <c r="B204" s="2"/>
      <c r="C204" s="3"/>
      <c r="D204" s="3"/>
      <c r="E204" s="3" t="s">
        <v>325</v>
      </c>
      <c r="F204" s="3"/>
      <c r="G204" s="4"/>
      <c r="H204" s="4"/>
      <c r="I204" s="4"/>
      <c r="J204" s="4"/>
      <c r="K204" s="4"/>
      <c r="L204" s="4"/>
      <c r="M204" s="3"/>
      <c r="N204" s="3"/>
      <c r="O204" s="3"/>
    </row>
    <row r="205" spans="1:15" ht="18.600000000000001" customHeight="1">
      <c r="A205" s="114" t="s">
        <v>1</v>
      </c>
      <c r="B205" s="114" t="s">
        <v>2</v>
      </c>
      <c r="C205" s="117" t="s">
        <v>321</v>
      </c>
      <c r="D205" s="118"/>
      <c r="E205" s="123" t="s">
        <v>4</v>
      </c>
      <c r="F205" s="124"/>
      <c r="G205" s="124"/>
      <c r="H205" s="124"/>
      <c r="I205" s="124"/>
      <c r="J205" s="125"/>
      <c r="K205" s="117" t="s">
        <v>5</v>
      </c>
      <c r="L205" s="118"/>
      <c r="M205" s="117" t="s">
        <v>6</v>
      </c>
      <c r="N205" s="118"/>
      <c r="O205" s="74" t="s">
        <v>7</v>
      </c>
    </row>
    <row r="206" spans="1:15" ht="18.600000000000001" customHeight="1">
      <c r="A206" s="115"/>
      <c r="B206" s="115"/>
      <c r="C206" s="119"/>
      <c r="D206" s="120"/>
      <c r="E206" s="110" t="s">
        <v>8</v>
      </c>
      <c r="F206" s="111"/>
      <c r="G206" s="110" t="s">
        <v>9</v>
      </c>
      <c r="H206" s="111"/>
      <c r="I206" s="110" t="s">
        <v>10</v>
      </c>
      <c r="J206" s="111"/>
      <c r="K206" s="119"/>
      <c r="L206" s="120"/>
      <c r="M206" s="119"/>
      <c r="N206" s="120"/>
      <c r="O206" s="75"/>
    </row>
    <row r="207" spans="1:15" ht="18.600000000000001" customHeight="1">
      <c r="A207" s="116"/>
      <c r="B207" s="116"/>
      <c r="C207" s="121"/>
      <c r="D207" s="122"/>
      <c r="E207" s="112"/>
      <c r="F207" s="113"/>
      <c r="G207" s="112"/>
      <c r="H207" s="113"/>
      <c r="I207" s="112"/>
      <c r="J207" s="113"/>
      <c r="K207" s="121"/>
      <c r="L207" s="122"/>
      <c r="M207" s="121"/>
      <c r="N207" s="122"/>
      <c r="O207" s="76"/>
    </row>
    <row r="208" spans="1:15" ht="18.600000000000001" customHeight="1">
      <c r="A208" s="6" t="s">
        <v>110</v>
      </c>
      <c r="B208" s="6"/>
      <c r="C208" s="89"/>
      <c r="D208" s="90"/>
      <c r="E208" s="89"/>
      <c r="F208" s="90"/>
      <c r="G208" s="89"/>
      <c r="H208" s="90"/>
      <c r="I208" s="89"/>
      <c r="J208" s="90"/>
      <c r="K208" s="89"/>
      <c r="L208" s="90"/>
      <c r="M208" s="89"/>
      <c r="N208" s="90"/>
      <c r="O208" s="7"/>
    </row>
    <row r="209" spans="1:15" ht="18.600000000000001" customHeight="1">
      <c r="A209" s="6" t="s">
        <v>12</v>
      </c>
      <c r="B209" s="8" t="s">
        <v>111</v>
      </c>
      <c r="C209" s="89">
        <v>200</v>
      </c>
      <c r="D209" s="90"/>
      <c r="E209" s="91">
        <v>7.46</v>
      </c>
      <c r="F209" s="92"/>
      <c r="G209" s="91">
        <v>7.85</v>
      </c>
      <c r="H209" s="92"/>
      <c r="I209" s="91">
        <v>21.4</v>
      </c>
      <c r="J209" s="92"/>
      <c r="K209" s="91">
        <v>177</v>
      </c>
      <c r="L209" s="92"/>
      <c r="M209" s="91">
        <v>1.1399999999999999</v>
      </c>
      <c r="N209" s="92"/>
      <c r="O209" s="9" t="s">
        <v>14</v>
      </c>
    </row>
    <row r="210" spans="1:15" ht="18.600000000000001" customHeight="1">
      <c r="A210" s="7"/>
      <c r="B210" s="8" t="s">
        <v>112</v>
      </c>
      <c r="C210" s="89">
        <v>200</v>
      </c>
      <c r="D210" s="90"/>
      <c r="E210" s="91">
        <v>2.67</v>
      </c>
      <c r="F210" s="92"/>
      <c r="G210" s="91">
        <v>2.34</v>
      </c>
      <c r="H210" s="92"/>
      <c r="I210" s="91">
        <v>14.3</v>
      </c>
      <c r="J210" s="92"/>
      <c r="K210" s="91">
        <v>89</v>
      </c>
      <c r="L210" s="92"/>
      <c r="M210" s="91">
        <v>1.2</v>
      </c>
      <c r="N210" s="92"/>
      <c r="O210" s="9" t="s">
        <v>373</v>
      </c>
    </row>
    <row r="211" spans="1:15" ht="18.600000000000001" customHeight="1" thickBot="1">
      <c r="A211" s="7"/>
      <c r="B211" s="8" t="s">
        <v>63</v>
      </c>
      <c r="C211" s="89">
        <v>45</v>
      </c>
      <c r="D211" s="90"/>
      <c r="E211" s="91">
        <v>2.5099999999999998</v>
      </c>
      <c r="F211" s="92"/>
      <c r="G211" s="91">
        <v>3.93</v>
      </c>
      <c r="H211" s="92"/>
      <c r="I211" s="91">
        <v>28.9</v>
      </c>
      <c r="J211" s="92"/>
      <c r="K211" s="91">
        <v>161</v>
      </c>
      <c r="L211" s="92"/>
      <c r="M211" s="91">
        <v>0.48</v>
      </c>
      <c r="N211" s="92"/>
      <c r="O211" s="9"/>
    </row>
    <row r="212" spans="1:15" ht="18.600000000000001" customHeight="1" thickBot="1">
      <c r="A212" s="10"/>
      <c r="B212" s="11"/>
      <c r="C212" s="81">
        <f>SUM(C209:D211)</f>
        <v>445</v>
      </c>
      <c r="D212" s="82"/>
      <c r="E212" s="83">
        <f>SUM(E209:F211)</f>
        <v>12.639999999999999</v>
      </c>
      <c r="F212" s="84"/>
      <c r="G212" s="83">
        <f>SUM(G209:H211)</f>
        <v>14.12</v>
      </c>
      <c r="H212" s="84"/>
      <c r="I212" s="83">
        <f>SUM(I209:J211)</f>
        <v>64.599999999999994</v>
      </c>
      <c r="J212" s="84"/>
      <c r="K212" s="83">
        <f>SUM(K209:L211)</f>
        <v>427</v>
      </c>
      <c r="L212" s="84"/>
      <c r="M212" s="83">
        <f>SUM(M209:N211)</f>
        <v>2.82</v>
      </c>
      <c r="N212" s="126"/>
      <c r="O212" s="12"/>
    </row>
    <row r="213" spans="1:15" ht="18.600000000000001" customHeight="1">
      <c r="A213" s="7"/>
      <c r="B213" s="8"/>
      <c r="C213" s="106"/>
      <c r="D213" s="107"/>
      <c r="E213" s="104"/>
      <c r="F213" s="105"/>
      <c r="G213" s="104"/>
      <c r="H213" s="105"/>
      <c r="I213" s="104"/>
      <c r="J213" s="105"/>
      <c r="K213" s="104"/>
      <c r="L213" s="105"/>
      <c r="M213" s="104"/>
      <c r="N213" s="105"/>
      <c r="O213" s="9"/>
    </row>
    <row r="214" spans="1:15" ht="18.600000000000001" customHeight="1">
      <c r="A214" s="6" t="s">
        <v>18</v>
      </c>
      <c r="B214" s="8" t="s">
        <v>348</v>
      </c>
      <c r="C214" s="89">
        <v>100</v>
      </c>
      <c r="D214" s="90"/>
      <c r="E214" s="91">
        <v>0.82</v>
      </c>
      <c r="F214" s="92"/>
      <c r="G214" s="91">
        <v>0.82</v>
      </c>
      <c r="H214" s="92"/>
      <c r="I214" s="91">
        <v>19.600000000000001</v>
      </c>
      <c r="J214" s="92"/>
      <c r="K214" s="91">
        <v>90</v>
      </c>
      <c r="L214" s="92"/>
      <c r="M214" s="91">
        <v>20.399999999999999</v>
      </c>
      <c r="N214" s="92"/>
      <c r="O214" s="13"/>
    </row>
    <row r="215" spans="1:15" ht="18.600000000000001" customHeight="1">
      <c r="A215" s="8"/>
      <c r="B215" s="8"/>
      <c r="C215" s="89"/>
      <c r="D215" s="90"/>
      <c r="E215" s="91"/>
      <c r="F215" s="92"/>
      <c r="G215" s="91"/>
      <c r="H215" s="92"/>
      <c r="I215" s="91"/>
      <c r="J215" s="92"/>
      <c r="K215" s="91"/>
      <c r="L215" s="92"/>
      <c r="M215" s="91"/>
      <c r="N215" s="92"/>
      <c r="O215" s="14"/>
    </row>
    <row r="216" spans="1:15" ht="18.600000000000001" customHeight="1">
      <c r="A216" s="6" t="s">
        <v>19</v>
      </c>
      <c r="B216" s="15" t="s">
        <v>341</v>
      </c>
      <c r="C216" s="89">
        <v>60</v>
      </c>
      <c r="D216" s="90"/>
      <c r="E216" s="91">
        <v>0.52</v>
      </c>
      <c r="F216" s="92"/>
      <c r="G216" s="91">
        <v>3.1</v>
      </c>
      <c r="H216" s="92"/>
      <c r="I216" s="91">
        <v>3.16</v>
      </c>
      <c r="J216" s="92"/>
      <c r="K216" s="91">
        <v>43</v>
      </c>
      <c r="L216" s="92"/>
      <c r="M216" s="91">
        <v>7.5</v>
      </c>
      <c r="N216" s="92"/>
      <c r="O216" s="9" t="s">
        <v>114</v>
      </c>
    </row>
    <row r="217" spans="1:15" ht="18.600000000000001" customHeight="1">
      <c r="A217" s="7"/>
      <c r="B217" s="8" t="s">
        <v>326</v>
      </c>
      <c r="C217" s="89">
        <v>200</v>
      </c>
      <c r="D217" s="90"/>
      <c r="E217" s="91">
        <v>2.1800000000000002</v>
      </c>
      <c r="F217" s="92"/>
      <c r="G217" s="91">
        <v>4.54</v>
      </c>
      <c r="H217" s="92"/>
      <c r="I217" s="91">
        <v>14.3</v>
      </c>
      <c r="J217" s="92"/>
      <c r="K217" s="91">
        <v>91</v>
      </c>
      <c r="L217" s="92"/>
      <c r="M217" s="91">
        <v>8.25</v>
      </c>
      <c r="N217" s="92"/>
      <c r="O217" s="9" t="s">
        <v>116</v>
      </c>
    </row>
    <row r="218" spans="1:15" ht="18.600000000000001" customHeight="1">
      <c r="A218" s="7"/>
      <c r="B218" s="8" t="s">
        <v>117</v>
      </c>
      <c r="C218" s="89">
        <v>150</v>
      </c>
      <c r="D218" s="90"/>
      <c r="E218" s="91">
        <v>14.1</v>
      </c>
      <c r="F218" s="92"/>
      <c r="G218" s="91">
        <v>9.0399999999999991</v>
      </c>
      <c r="H218" s="92"/>
      <c r="I218" s="91">
        <v>20.3</v>
      </c>
      <c r="J218" s="92"/>
      <c r="K218" s="91">
        <v>219</v>
      </c>
      <c r="L218" s="92"/>
      <c r="M218" s="91">
        <v>20.03</v>
      </c>
      <c r="N218" s="92"/>
      <c r="O218" s="9" t="s">
        <v>369</v>
      </c>
    </row>
    <row r="219" spans="1:15" ht="18.600000000000001" customHeight="1">
      <c r="A219" s="23"/>
      <c r="B219" s="15" t="s">
        <v>70</v>
      </c>
      <c r="C219" s="89">
        <v>30</v>
      </c>
      <c r="D219" s="90"/>
      <c r="E219" s="91">
        <v>0.57999999999999996</v>
      </c>
      <c r="F219" s="92"/>
      <c r="G219" s="91">
        <v>2.1</v>
      </c>
      <c r="H219" s="92"/>
      <c r="I219" s="91">
        <v>4.01</v>
      </c>
      <c r="J219" s="92"/>
      <c r="K219" s="91">
        <v>37</v>
      </c>
      <c r="L219" s="92"/>
      <c r="M219" s="91">
        <v>1.19</v>
      </c>
      <c r="N219" s="92"/>
      <c r="O219" s="9" t="s">
        <v>71</v>
      </c>
    </row>
    <row r="220" spans="1:15" ht="18.600000000000001" customHeight="1">
      <c r="A220" s="7"/>
      <c r="B220" s="8" t="s">
        <v>374</v>
      </c>
      <c r="C220" s="89">
        <v>200</v>
      </c>
      <c r="D220" s="90"/>
      <c r="E220" s="91">
        <v>0.39</v>
      </c>
      <c r="F220" s="92"/>
      <c r="G220" s="91">
        <v>0.01</v>
      </c>
      <c r="H220" s="92"/>
      <c r="I220" s="91">
        <v>22.56</v>
      </c>
      <c r="J220" s="92"/>
      <c r="K220" s="91">
        <v>100</v>
      </c>
      <c r="L220" s="92"/>
      <c r="M220" s="91">
        <v>0.36</v>
      </c>
      <c r="N220" s="92"/>
      <c r="O220" s="9" t="s">
        <v>114</v>
      </c>
    </row>
    <row r="221" spans="1:15" ht="18.600000000000001" customHeight="1" thickBot="1">
      <c r="A221" s="7"/>
      <c r="B221" s="7" t="s">
        <v>27</v>
      </c>
      <c r="C221" s="89">
        <v>50</v>
      </c>
      <c r="D221" s="90"/>
      <c r="E221" s="91">
        <v>3.3</v>
      </c>
      <c r="F221" s="92"/>
      <c r="G221" s="91">
        <v>0.6</v>
      </c>
      <c r="H221" s="92"/>
      <c r="I221" s="91">
        <v>16.78</v>
      </c>
      <c r="J221" s="92"/>
      <c r="K221" s="91">
        <v>99.39</v>
      </c>
      <c r="L221" s="92"/>
      <c r="M221" s="91">
        <v>0</v>
      </c>
      <c r="N221" s="92"/>
      <c r="O221" s="9"/>
    </row>
    <row r="222" spans="1:15" ht="18.600000000000001" customHeight="1" thickBot="1">
      <c r="A222" s="10"/>
      <c r="B222" s="11"/>
      <c r="C222" s="81">
        <f>SUM(C216:C221)</f>
        <v>690</v>
      </c>
      <c r="D222" s="82"/>
      <c r="E222" s="83">
        <f>SUM(E216:F221)</f>
        <v>21.07</v>
      </c>
      <c r="F222" s="84"/>
      <c r="G222" s="83">
        <f>SUM(G216:H221)</f>
        <v>19.390000000000004</v>
      </c>
      <c r="H222" s="84"/>
      <c r="I222" s="83">
        <f>SUM(I216:J221)</f>
        <v>81.11</v>
      </c>
      <c r="J222" s="84"/>
      <c r="K222" s="83">
        <f>SUM(K216:L221)</f>
        <v>589.39</v>
      </c>
      <c r="L222" s="84"/>
      <c r="M222" s="83">
        <f>SUM(M216:N221)</f>
        <v>37.33</v>
      </c>
      <c r="N222" s="126"/>
      <c r="O222" s="12"/>
    </row>
    <row r="223" spans="1:15" ht="18.600000000000001" customHeight="1">
      <c r="A223" s="18"/>
      <c r="B223" s="18"/>
      <c r="C223" s="102"/>
      <c r="D223" s="103"/>
      <c r="E223" s="104"/>
      <c r="F223" s="105"/>
      <c r="G223" s="104"/>
      <c r="H223" s="105"/>
      <c r="I223" s="104"/>
      <c r="J223" s="105"/>
      <c r="K223" s="104"/>
      <c r="L223" s="105"/>
      <c r="M223" s="104"/>
      <c r="N223" s="105"/>
      <c r="O223" s="14"/>
    </row>
    <row r="224" spans="1:15" ht="18.600000000000001" customHeight="1">
      <c r="A224" s="18" t="s">
        <v>28</v>
      </c>
      <c r="B224" s="8" t="s">
        <v>119</v>
      </c>
      <c r="C224" s="89">
        <v>180</v>
      </c>
      <c r="D224" s="90"/>
      <c r="E224" s="91">
        <v>5.48</v>
      </c>
      <c r="F224" s="92"/>
      <c r="G224" s="91">
        <v>4.88</v>
      </c>
      <c r="H224" s="92"/>
      <c r="I224" s="91">
        <v>9.07</v>
      </c>
      <c r="J224" s="92"/>
      <c r="K224" s="91">
        <v>102</v>
      </c>
      <c r="L224" s="92"/>
      <c r="M224" s="91">
        <v>2.46</v>
      </c>
      <c r="N224" s="92"/>
      <c r="O224" s="9"/>
    </row>
    <row r="225" spans="1:15" ht="18.600000000000001" customHeight="1" thickBot="1">
      <c r="A225" s="18"/>
      <c r="B225" s="8" t="s">
        <v>120</v>
      </c>
      <c r="C225" s="89">
        <v>70</v>
      </c>
      <c r="D225" s="90"/>
      <c r="E225" s="91">
        <v>4.22</v>
      </c>
      <c r="F225" s="92"/>
      <c r="G225" s="91">
        <v>6.41</v>
      </c>
      <c r="H225" s="92"/>
      <c r="I225" s="91">
        <v>31.31</v>
      </c>
      <c r="J225" s="92"/>
      <c r="K225" s="91">
        <v>173</v>
      </c>
      <c r="L225" s="92"/>
      <c r="M225" s="91">
        <v>0.01</v>
      </c>
      <c r="N225" s="92"/>
      <c r="O225" s="9" t="s">
        <v>121</v>
      </c>
    </row>
    <row r="226" spans="1:15" ht="18.600000000000001" customHeight="1" thickBot="1">
      <c r="A226" s="19"/>
      <c r="B226" s="11"/>
      <c r="C226" s="81">
        <f>SUM(C224:C225)</f>
        <v>250</v>
      </c>
      <c r="D226" s="82"/>
      <c r="E226" s="83">
        <f>SUM(E224:F225)</f>
        <v>9.6999999999999993</v>
      </c>
      <c r="F226" s="84"/>
      <c r="G226" s="83">
        <f>SUM(G224:H225)</f>
        <v>11.29</v>
      </c>
      <c r="H226" s="84"/>
      <c r="I226" s="83">
        <f>SUM(I224:J225)</f>
        <v>40.379999999999995</v>
      </c>
      <c r="J226" s="84"/>
      <c r="K226" s="83">
        <f>SUM(K224:L225)</f>
        <v>275</v>
      </c>
      <c r="L226" s="84"/>
      <c r="M226" s="83">
        <f>SUM(M224:N225)</f>
        <v>2.4699999999999998</v>
      </c>
      <c r="N226" s="126"/>
      <c r="O226" s="12"/>
    </row>
    <row r="227" spans="1:15" ht="18.600000000000001" customHeight="1">
      <c r="A227" s="20"/>
      <c r="B227" s="21"/>
      <c r="C227" s="102"/>
      <c r="D227" s="103"/>
      <c r="E227" s="104"/>
      <c r="F227" s="105"/>
      <c r="G227" s="104"/>
      <c r="H227" s="105"/>
      <c r="I227" s="104"/>
      <c r="J227" s="105"/>
      <c r="K227" s="104"/>
      <c r="L227" s="105"/>
      <c r="M227" s="104"/>
      <c r="N227" s="105"/>
      <c r="O227" s="22"/>
    </row>
    <row r="228" spans="1:15" ht="18.600000000000001" customHeight="1">
      <c r="A228" s="6" t="s">
        <v>31</v>
      </c>
      <c r="B228" s="15" t="s">
        <v>122</v>
      </c>
      <c r="C228" s="89">
        <v>80</v>
      </c>
      <c r="D228" s="90"/>
      <c r="E228" s="91">
        <v>9.5500000000000007</v>
      </c>
      <c r="F228" s="92"/>
      <c r="G228" s="91">
        <v>8.09</v>
      </c>
      <c r="H228" s="92"/>
      <c r="I228" s="91">
        <v>4.17</v>
      </c>
      <c r="J228" s="92"/>
      <c r="K228" s="91">
        <v>87.69</v>
      </c>
      <c r="L228" s="92"/>
      <c r="M228" s="91">
        <v>5.95</v>
      </c>
      <c r="N228" s="92"/>
      <c r="O228" s="9" t="s">
        <v>369</v>
      </c>
    </row>
    <row r="229" spans="1:15" ht="18.600000000000001" customHeight="1">
      <c r="A229" s="7"/>
      <c r="B229" s="8" t="s">
        <v>49</v>
      </c>
      <c r="C229" s="89">
        <v>150</v>
      </c>
      <c r="D229" s="90"/>
      <c r="E229" s="91">
        <v>5.52</v>
      </c>
      <c r="F229" s="92"/>
      <c r="G229" s="91">
        <v>4.5199999999999996</v>
      </c>
      <c r="H229" s="92"/>
      <c r="I229" s="91">
        <v>23.5</v>
      </c>
      <c r="J229" s="92"/>
      <c r="K229" s="91">
        <v>168</v>
      </c>
      <c r="L229" s="92"/>
      <c r="M229" s="91">
        <v>0</v>
      </c>
      <c r="N229" s="92"/>
      <c r="O229" s="9" t="s">
        <v>373</v>
      </c>
    </row>
    <row r="230" spans="1:15" ht="18.600000000000001" customHeight="1">
      <c r="A230" s="7"/>
      <c r="B230" s="8" t="s">
        <v>36</v>
      </c>
      <c r="C230" s="89">
        <v>200</v>
      </c>
      <c r="D230" s="90"/>
      <c r="E230" s="91">
        <v>0.12</v>
      </c>
      <c r="F230" s="92"/>
      <c r="G230" s="91">
        <v>0.02</v>
      </c>
      <c r="H230" s="92"/>
      <c r="I230" s="91">
        <v>9.1999999999999993</v>
      </c>
      <c r="J230" s="92"/>
      <c r="K230" s="91">
        <v>41</v>
      </c>
      <c r="L230" s="92"/>
      <c r="M230" s="91">
        <v>2.83</v>
      </c>
      <c r="N230" s="92"/>
      <c r="O230" s="9" t="s">
        <v>266</v>
      </c>
    </row>
    <row r="231" spans="1:15" ht="18.600000000000001" customHeight="1" thickBot="1">
      <c r="A231" s="16"/>
      <c r="B231" s="24" t="s">
        <v>37</v>
      </c>
      <c r="C231" s="85">
        <v>50</v>
      </c>
      <c r="D231" s="86"/>
      <c r="E231" s="87">
        <v>3.97</v>
      </c>
      <c r="F231" s="88"/>
      <c r="G231" s="87">
        <v>0.39</v>
      </c>
      <c r="H231" s="88"/>
      <c r="I231" s="87">
        <v>28.02</v>
      </c>
      <c r="J231" s="88"/>
      <c r="K231" s="87">
        <v>134.1</v>
      </c>
      <c r="L231" s="88"/>
      <c r="M231" s="87">
        <v>0</v>
      </c>
      <c r="N231" s="88"/>
      <c r="O231" s="25"/>
    </row>
    <row r="232" spans="1:15" ht="18.600000000000001" customHeight="1" thickBot="1">
      <c r="A232" s="16"/>
      <c r="B232" s="8" t="s">
        <v>113</v>
      </c>
      <c r="C232" s="89">
        <v>100</v>
      </c>
      <c r="D232" s="90"/>
      <c r="E232" s="91">
        <v>0.82</v>
      </c>
      <c r="F232" s="92"/>
      <c r="G232" s="91">
        <v>0.82</v>
      </c>
      <c r="H232" s="92"/>
      <c r="I232" s="91">
        <v>19.600000000000001</v>
      </c>
      <c r="J232" s="92"/>
      <c r="K232" s="91">
        <v>90</v>
      </c>
      <c r="L232" s="92"/>
      <c r="M232" s="91">
        <v>20.399999999999999</v>
      </c>
      <c r="N232" s="92"/>
      <c r="O232" s="25"/>
    </row>
    <row r="233" spans="1:15" ht="18.600000000000001" customHeight="1" thickBot="1">
      <c r="A233" s="11"/>
      <c r="B233" s="11"/>
      <c r="C233" s="81">
        <f>SUM(C228:C232)</f>
        <v>580</v>
      </c>
      <c r="D233" s="82"/>
      <c r="E233" s="83">
        <f>SUM(E228:F232)</f>
        <v>19.98</v>
      </c>
      <c r="F233" s="84"/>
      <c r="G233" s="83">
        <f>SUM(G228:H232)</f>
        <v>13.84</v>
      </c>
      <c r="H233" s="84"/>
      <c r="I233" s="83">
        <f>SUM(I228:J232)</f>
        <v>84.490000000000009</v>
      </c>
      <c r="J233" s="84"/>
      <c r="K233" s="83">
        <f>SUM(K228:L232)</f>
        <v>520.79</v>
      </c>
      <c r="L233" s="84"/>
      <c r="M233" s="83">
        <f>SUM(M228:N232)</f>
        <v>29.18</v>
      </c>
      <c r="N233" s="126"/>
      <c r="O233" s="26"/>
    </row>
    <row r="234" spans="1:15" ht="37.5" customHeight="1">
      <c r="A234" s="27" t="s">
        <v>124</v>
      </c>
      <c r="B234" s="28"/>
      <c r="C234" s="77"/>
      <c r="D234" s="78"/>
      <c r="E234" s="79">
        <f>E212+E214+E222+E226+E233</f>
        <v>64.210000000000008</v>
      </c>
      <c r="F234" s="80"/>
      <c r="G234" s="79">
        <f>G212+G214+G222+G226+G233</f>
        <v>59.460000000000008</v>
      </c>
      <c r="H234" s="80"/>
      <c r="I234" s="79">
        <f>I212+I214+I222+I226+I233</f>
        <v>290.18</v>
      </c>
      <c r="J234" s="80"/>
      <c r="K234" s="79">
        <f>K212+K214+K222+K226+K233</f>
        <v>1902.1799999999998</v>
      </c>
      <c r="L234" s="80"/>
      <c r="M234" s="79">
        <f>M212+M214+M222+M226+M233</f>
        <v>92.199999999999989</v>
      </c>
      <c r="N234" s="80"/>
      <c r="O234" s="29"/>
    </row>
    <row r="245" spans="1:15" ht="18.600000000000001" customHeight="1">
      <c r="A245" s="1"/>
      <c r="B245" s="2"/>
      <c r="C245" s="3"/>
      <c r="D245" s="3"/>
      <c r="E245" s="3" t="s">
        <v>125</v>
      </c>
      <c r="F245" s="3"/>
      <c r="G245" s="4"/>
      <c r="H245" s="4"/>
      <c r="I245" s="4"/>
      <c r="J245" s="4"/>
      <c r="K245" s="4"/>
      <c r="L245" s="4"/>
      <c r="M245" s="3"/>
      <c r="N245" s="3"/>
      <c r="O245" s="3"/>
    </row>
    <row r="246" spans="1:15" ht="18.600000000000001" customHeight="1">
      <c r="A246" s="114" t="s">
        <v>1</v>
      </c>
      <c r="B246" s="114" t="s">
        <v>2</v>
      </c>
      <c r="C246" s="117" t="s">
        <v>321</v>
      </c>
      <c r="D246" s="118"/>
      <c r="E246" s="123" t="s">
        <v>4</v>
      </c>
      <c r="F246" s="124"/>
      <c r="G246" s="124"/>
      <c r="H246" s="124"/>
      <c r="I246" s="124"/>
      <c r="J246" s="125"/>
      <c r="K246" s="117" t="s">
        <v>5</v>
      </c>
      <c r="L246" s="118"/>
      <c r="M246" s="117" t="s">
        <v>6</v>
      </c>
      <c r="N246" s="118"/>
      <c r="O246" s="74" t="s">
        <v>7</v>
      </c>
    </row>
    <row r="247" spans="1:15" ht="18.600000000000001" customHeight="1">
      <c r="A247" s="115"/>
      <c r="B247" s="115"/>
      <c r="C247" s="119"/>
      <c r="D247" s="120"/>
      <c r="E247" s="110" t="s">
        <v>8</v>
      </c>
      <c r="F247" s="111"/>
      <c r="G247" s="110" t="s">
        <v>9</v>
      </c>
      <c r="H247" s="111"/>
      <c r="I247" s="110" t="s">
        <v>10</v>
      </c>
      <c r="J247" s="111"/>
      <c r="K247" s="119"/>
      <c r="L247" s="120"/>
      <c r="M247" s="119"/>
      <c r="N247" s="120"/>
      <c r="O247" s="75"/>
    </row>
    <row r="248" spans="1:15" ht="18.600000000000001" customHeight="1">
      <c r="A248" s="116"/>
      <c r="B248" s="116"/>
      <c r="C248" s="121"/>
      <c r="D248" s="122"/>
      <c r="E248" s="112"/>
      <c r="F248" s="113"/>
      <c r="G248" s="112"/>
      <c r="H248" s="113"/>
      <c r="I248" s="112"/>
      <c r="J248" s="113"/>
      <c r="K248" s="121"/>
      <c r="L248" s="122"/>
      <c r="M248" s="121"/>
      <c r="N248" s="122"/>
      <c r="O248" s="76"/>
    </row>
    <row r="249" spans="1:15" ht="18.600000000000001" customHeight="1">
      <c r="A249" s="6" t="s">
        <v>127</v>
      </c>
      <c r="B249" s="6"/>
      <c r="C249" s="89"/>
      <c r="D249" s="90"/>
      <c r="E249" s="89"/>
      <c r="F249" s="90"/>
      <c r="G249" s="89"/>
      <c r="H249" s="90"/>
      <c r="I249" s="89"/>
      <c r="J249" s="90"/>
      <c r="K249" s="89"/>
      <c r="L249" s="90"/>
      <c r="M249" s="89"/>
      <c r="N249" s="90"/>
      <c r="O249" s="7"/>
    </row>
    <row r="250" spans="1:15" ht="18.600000000000001" customHeight="1">
      <c r="A250" s="6" t="s">
        <v>12</v>
      </c>
      <c r="B250" s="8" t="s">
        <v>55</v>
      </c>
      <c r="C250" s="89">
        <v>150</v>
      </c>
      <c r="D250" s="90"/>
      <c r="E250" s="91">
        <v>17.5</v>
      </c>
      <c r="F250" s="92"/>
      <c r="G250" s="91">
        <v>12.1</v>
      </c>
      <c r="H250" s="92"/>
      <c r="I250" s="91">
        <v>17.2</v>
      </c>
      <c r="J250" s="92"/>
      <c r="K250" s="91">
        <v>247</v>
      </c>
      <c r="L250" s="92"/>
      <c r="M250" s="91">
        <v>0.24</v>
      </c>
      <c r="N250" s="92"/>
      <c r="O250" s="9" t="s">
        <v>56</v>
      </c>
    </row>
    <row r="251" spans="1:15" ht="18.600000000000001" customHeight="1">
      <c r="A251" s="7"/>
      <c r="B251" s="15" t="s">
        <v>57</v>
      </c>
      <c r="C251" s="89">
        <v>30</v>
      </c>
      <c r="D251" s="90"/>
      <c r="E251" s="91">
        <v>0.59</v>
      </c>
      <c r="F251" s="92"/>
      <c r="G251" s="91">
        <v>1.37</v>
      </c>
      <c r="H251" s="92"/>
      <c r="I251" s="91">
        <v>4.0199999999999996</v>
      </c>
      <c r="J251" s="92"/>
      <c r="K251" s="91">
        <v>30</v>
      </c>
      <c r="L251" s="92"/>
      <c r="M251" s="91">
        <v>0.1</v>
      </c>
      <c r="N251" s="92"/>
      <c r="O251" s="9" t="s">
        <v>17</v>
      </c>
    </row>
    <row r="252" spans="1:15" ht="18.600000000000001" customHeight="1">
      <c r="A252" s="7"/>
      <c r="B252" s="8" t="s">
        <v>58</v>
      </c>
      <c r="C252" s="89">
        <v>200</v>
      </c>
      <c r="D252" s="90"/>
      <c r="E252" s="91">
        <v>0.06</v>
      </c>
      <c r="F252" s="92"/>
      <c r="G252" s="91">
        <v>0.02</v>
      </c>
      <c r="H252" s="92"/>
      <c r="I252" s="91">
        <v>9.99</v>
      </c>
      <c r="J252" s="92"/>
      <c r="K252" s="91">
        <v>40</v>
      </c>
      <c r="L252" s="92"/>
      <c r="M252" s="91">
        <v>0.03</v>
      </c>
      <c r="N252" s="92"/>
      <c r="O252" s="9" t="s">
        <v>363</v>
      </c>
    </row>
    <row r="253" spans="1:15" ht="18.600000000000001" customHeight="1" thickBot="1">
      <c r="A253" s="16"/>
      <c r="B253" s="8" t="s">
        <v>16</v>
      </c>
      <c r="C253" s="85">
        <v>45</v>
      </c>
      <c r="D253" s="86"/>
      <c r="E253" s="87">
        <v>4.7300000000000004</v>
      </c>
      <c r="F253" s="88"/>
      <c r="G253" s="87">
        <v>6.88</v>
      </c>
      <c r="H253" s="88"/>
      <c r="I253" s="87">
        <v>14.6</v>
      </c>
      <c r="J253" s="88"/>
      <c r="K253" s="87">
        <v>139</v>
      </c>
      <c r="L253" s="88"/>
      <c r="M253" s="87">
        <v>7.0000000000000007E-2</v>
      </c>
      <c r="N253" s="88"/>
      <c r="O253" s="9"/>
    </row>
    <row r="254" spans="1:15" ht="18.600000000000001" customHeight="1" thickBot="1">
      <c r="A254" s="10"/>
      <c r="B254" s="11"/>
      <c r="C254" s="81">
        <f>SUM(C250:D253)</f>
        <v>425</v>
      </c>
      <c r="D254" s="82"/>
      <c r="E254" s="83">
        <f>SUM(E250:F253)</f>
        <v>22.88</v>
      </c>
      <c r="F254" s="84"/>
      <c r="G254" s="83">
        <f t="shared" ref="G254" si="42">SUM(G250:H253)</f>
        <v>20.369999999999997</v>
      </c>
      <c r="H254" s="84"/>
      <c r="I254" s="83">
        <f t="shared" ref="I254" si="43">SUM(I250:J253)</f>
        <v>45.81</v>
      </c>
      <c r="J254" s="84"/>
      <c r="K254" s="83">
        <f t="shared" ref="K254" si="44">SUM(K250:L253)</f>
        <v>456</v>
      </c>
      <c r="L254" s="84"/>
      <c r="M254" s="83">
        <f t="shared" ref="M254" si="45">SUM(M250:N253)</f>
        <v>0.44</v>
      </c>
      <c r="N254" s="126"/>
      <c r="O254" s="12"/>
    </row>
    <row r="255" spans="1:15" ht="18.600000000000001" customHeight="1">
      <c r="A255" s="6"/>
      <c r="B255" s="6"/>
      <c r="C255" s="89"/>
      <c r="D255" s="90"/>
      <c r="E255" s="91"/>
      <c r="F255" s="92"/>
      <c r="G255" s="91"/>
      <c r="H255" s="92"/>
      <c r="I255" s="91"/>
      <c r="J255" s="92"/>
      <c r="K255" s="91"/>
      <c r="L255" s="92"/>
      <c r="M255" s="91"/>
      <c r="N255" s="92"/>
      <c r="O255" s="9"/>
    </row>
    <row r="256" spans="1:15" ht="18.600000000000001" customHeight="1">
      <c r="A256" s="6" t="s">
        <v>18</v>
      </c>
      <c r="B256" s="8" t="s">
        <v>346</v>
      </c>
      <c r="C256" s="89">
        <v>100</v>
      </c>
      <c r="D256" s="90"/>
      <c r="E256" s="91">
        <v>0.64</v>
      </c>
      <c r="F256" s="92"/>
      <c r="G256" s="91">
        <v>0.64</v>
      </c>
      <c r="H256" s="92"/>
      <c r="I256" s="91">
        <v>15.68</v>
      </c>
      <c r="J256" s="92"/>
      <c r="K256" s="91">
        <v>72</v>
      </c>
      <c r="L256" s="92"/>
      <c r="M256" s="91">
        <v>3.2</v>
      </c>
      <c r="N256" s="92"/>
      <c r="O256" s="13"/>
    </row>
    <row r="257" spans="1:15" ht="18.600000000000001" customHeight="1">
      <c r="A257" s="8"/>
      <c r="B257" s="8"/>
      <c r="C257" s="89"/>
      <c r="D257" s="90"/>
      <c r="E257" s="91"/>
      <c r="F257" s="92"/>
      <c r="G257" s="91"/>
      <c r="H257" s="92"/>
      <c r="I257" s="91"/>
      <c r="J257" s="92"/>
      <c r="K257" s="91"/>
      <c r="L257" s="92"/>
      <c r="M257" s="91"/>
      <c r="N257" s="92"/>
      <c r="O257" s="14"/>
    </row>
    <row r="258" spans="1:15" ht="18.600000000000001" customHeight="1">
      <c r="A258" s="6" t="s">
        <v>19</v>
      </c>
      <c r="B258" s="30" t="s">
        <v>430</v>
      </c>
      <c r="C258" s="89">
        <v>60</v>
      </c>
      <c r="D258" s="90"/>
      <c r="E258" s="91">
        <v>0.68</v>
      </c>
      <c r="F258" s="92"/>
      <c r="G258" s="91">
        <v>3.7</v>
      </c>
      <c r="H258" s="92"/>
      <c r="I258" s="91">
        <v>2.83</v>
      </c>
      <c r="J258" s="92"/>
      <c r="K258" s="91">
        <v>47.4</v>
      </c>
      <c r="L258" s="92"/>
      <c r="M258" s="91">
        <v>12.2</v>
      </c>
      <c r="N258" s="92"/>
      <c r="O258" s="9" t="s">
        <v>45</v>
      </c>
    </row>
    <row r="259" spans="1:15" ht="18.600000000000001" customHeight="1">
      <c r="A259" s="7"/>
      <c r="B259" s="15" t="s">
        <v>128</v>
      </c>
      <c r="C259" s="89">
        <v>200</v>
      </c>
      <c r="D259" s="90"/>
      <c r="E259" s="91">
        <v>4.34</v>
      </c>
      <c r="F259" s="92"/>
      <c r="G259" s="91">
        <v>5.0999999999999996</v>
      </c>
      <c r="H259" s="92"/>
      <c r="I259" s="91">
        <v>10.4</v>
      </c>
      <c r="J259" s="92"/>
      <c r="K259" s="91">
        <v>103</v>
      </c>
      <c r="L259" s="92"/>
      <c r="M259" s="91">
        <v>83.78</v>
      </c>
      <c r="N259" s="92"/>
      <c r="O259" s="9" t="s">
        <v>129</v>
      </c>
    </row>
    <row r="260" spans="1:15" ht="18.600000000000001" customHeight="1">
      <c r="A260" s="7"/>
      <c r="B260" s="8" t="s">
        <v>130</v>
      </c>
      <c r="C260" s="89">
        <v>160</v>
      </c>
      <c r="D260" s="90"/>
      <c r="E260" s="91">
        <v>12.1</v>
      </c>
      <c r="F260" s="92"/>
      <c r="G260" s="91">
        <v>9.5</v>
      </c>
      <c r="H260" s="92"/>
      <c r="I260" s="91">
        <v>25.7</v>
      </c>
      <c r="J260" s="92"/>
      <c r="K260" s="91">
        <v>237</v>
      </c>
      <c r="L260" s="92"/>
      <c r="M260" s="91">
        <v>38</v>
      </c>
      <c r="N260" s="92"/>
      <c r="O260" s="9" t="s">
        <v>131</v>
      </c>
    </row>
    <row r="261" spans="1:15" ht="18.600000000000001" customHeight="1">
      <c r="A261" s="7"/>
      <c r="B261" s="7" t="s">
        <v>375</v>
      </c>
      <c r="C261" s="89">
        <v>200</v>
      </c>
      <c r="D261" s="90"/>
      <c r="E261" s="91">
        <v>0.16</v>
      </c>
      <c r="F261" s="92"/>
      <c r="G261" s="91">
        <v>7.1999999999999995E-2</v>
      </c>
      <c r="H261" s="92"/>
      <c r="I261" s="91">
        <v>24.15</v>
      </c>
      <c r="J261" s="92"/>
      <c r="K261" s="91">
        <v>97.92</v>
      </c>
      <c r="L261" s="92"/>
      <c r="M261" s="91">
        <v>21.96</v>
      </c>
      <c r="N261" s="92"/>
      <c r="O261" s="9" t="s">
        <v>355</v>
      </c>
    </row>
    <row r="262" spans="1:15" ht="18.600000000000001" customHeight="1" thickBot="1">
      <c r="A262" s="7"/>
      <c r="B262" s="7" t="s">
        <v>27</v>
      </c>
      <c r="C262" s="89">
        <v>50</v>
      </c>
      <c r="D262" s="90"/>
      <c r="E262" s="91">
        <v>3.3</v>
      </c>
      <c r="F262" s="92"/>
      <c r="G262" s="91">
        <v>0.6</v>
      </c>
      <c r="H262" s="92"/>
      <c r="I262" s="91">
        <v>16.78</v>
      </c>
      <c r="J262" s="92"/>
      <c r="K262" s="91">
        <v>99.39</v>
      </c>
      <c r="L262" s="92"/>
      <c r="M262" s="91">
        <v>0</v>
      </c>
      <c r="N262" s="92"/>
      <c r="O262" s="9"/>
    </row>
    <row r="263" spans="1:15" ht="18.600000000000001" customHeight="1" thickBot="1">
      <c r="A263" s="10"/>
      <c r="B263" s="11"/>
      <c r="C263" s="81">
        <f>SUM(C258:D262)</f>
        <v>670</v>
      </c>
      <c r="D263" s="82"/>
      <c r="E263" s="81">
        <f>SUM(E258:F262)</f>
        <v>20.58</v>
      </c>
      <c r="F263" s="82"/>
      <c r="G263" s="81">
        <f>SUM(G258:H262)</f>
        <v>18.972000000000001</v>
      </c>
      <c r="H263" s="82"/>
      <c r="I263" s="81">
        <f>SUM(I258:J262)</f>
        <v>79.86</v>
      </c>
      <c r="J263" s="82"/>
      <c r="K263" s="81">
        <f>SUM(K258:L262)</f>
        <v>584.71</v>
      </c>
      <c r="L263" s="82"/>
      <c r="M263" s="81">
        <f>SUM(M258:N262)</f>
        <v>155.94000000000003</v>
      </c>
      <c r="N263" s="150"/>
      <c r="O263" s="12"/>
    </row>
    <row r="264" spans="1:15" ht="18.600000000000001" customHeight="1">
      <c r="A264" s="18"/>
      <c r="B264" s="18"/>
      <c r="C264" s="102"/>
      <c r="D264" s="103"/>
      <c r="E264" s="104"/>
      <c r="F264" s="105"/>
      <c r="G264" s="104"/>
      <c r="H264" s="105"/>
      <c r="I264" s="104"/>
      <c r="J264" s="105"/>
      <c r="K264" s="104"/>
      <c r="L264" s="105"/>
      <c r="M264" s="104"/>
      <c r="N264" s="105"/>
      <c r="O264" s="14"/>
    </row>
    <row r="265" spans="1:15" ht="18.600000000000001" customHeight="1">
      <c r="A265" s="18" t="s">
        <v>28</v>
      </c>
      <c r="B265" s="8" t="s">
        <v>51</v>
      </c>
      <c r="C265" s="89">
        <v>180</v>
      </c>
      <c r="D265" s="90"/>
      <c r="E265" s="91">
        <v>5.22</v>
      </c>
      <c r="F265" s="92"/>
      <c r="G265" s="91">
        <v>4.5</v>
      </c>
      <c r="H265" s="92"/>
      <c r="I265" s="91">
        <v>7.56</v>
      </c>
      <c r="J265" s="92"/>
      <c r="K265" s="91">
        <v>92</v>
      </c>
      <c r="L265" s="92"/>
      <c r="M265" s="91">
        <v>0.54</v>
      </c>
      <c r="N265" s="92"/>
      <c r="O265" s="9"/>
    </row>
    <row r="266" spans="1:15" ht="18.600000000000001" customHeight="1">
      <c r="A266" s="18"/>
      <c r="B266" s="8" t="s">
        <v>134</v>
      </c>
      <c r="C266" s="89">
        <v>30</v>
      </c>
      <c r="D266" s="90"/>
      <c r="E266" s="91">
        <v>0.24</v>
      </c>
      <c r="F266" s="92"/>
      <c r="G266" s="91">
        <v>0</v>
      </c>
      <c r="H266" s="92"/>
      <c r="I266" s="91">
        <v>23.5</v>
      </c>
      <c r="J266" s="92"/>
      <c r="K266" s="91">
        <v>89.7</v>
      </c>
      <c r="L266" s="92"/>
      <c r="M266" s="91">
        <v>0</v>
      </c>
      <c r="N266" s="92"/>
      <c r="O266" s="9"/>
    </row>
    <row r="267" spans="1:15" ht="18.600000000000001" customHeight="1" thickBot="1">
      <c r="A267" s="7"/>
      <c r="B267" s="8" t="s">
        <v>162</v>
      </c>
      <c r="C267" s="89">
        <v>90</v>
      </c>
      <c r="D267" s="90"/>
      <c r="E267" s="91">
        <v>1.1000000000000001</v>
      </c>
      <c r="F267" s="92"/>
      <c r="G267" s="91">
        <v>0</v>
      </c>
      <c r="H267" s="92"/>
      <c r="I267" s="91">
        <v>10.6</v>
      </c>
      <c r="J267" s="92"/>
      <c r="K267" s="91">
        <v>52</v>
      </c>
      <c r="L267" s="92"/>
      <c r="M267" s="91">
        <v>15</v>
      </c>
      <c r="N267" s="92"/>
      <c r="O267" s="25"/>
    </row>
    <row r="268" spans="1:15" ht="18.600000000000001" customHeight="1" thickBot="1">
      <c r="A268" s="19"/>
      <c r="B268" s="11"/>
      <c r="C268" s="81">
        <f>SUM(C265:C267)</f>
        <v>300</v>
      </c>
      <c r="D268" s="82"/>
      <c r="E268" s="83">
        <f>SUM(E265:F267)</f>
        <v>6.5600000000000005</v>
      </c>
      <c r="F268" s="84"/>
      <c r="G268" s="83">
        <f>SUM(G265:H267)</f>
        <v>4.5</v>
      </c>
      <c r="H268" s="84"/>
      <c r="I268" s="83">
        <f>SUM(I265:J267)</f>
        <v>41.66</v>
      </c>
      <c r="J268" s="84"/>
      <c r="K268" s="83">
        <f>SUM(K265:L267)</f>
        <v>233.7</v>
      </c>
      <c r="L268" s="84"/>
      <c r="M268" s="83">
        <f>SUM(M265:N267)</f>
        <v>15.54</v>
      </c>
      <c r="N268" s="126"/>
      <c r="O268" s="12"/>
    </row>
    <row r="269" spans="1:15" ht="18.600000000000001" customHeight="1">
      <c r="A269" s="20"/>
      <c r="B269" s="21"/>
      <c r="C269" s="102"/>
      <c r="D269" s="103"/>
      <c r="E269" s="104"/>
      <c r="F269" s="105"/>
      <c r="G269" s="104"/>
      <c r="H269" s="105"/>
      <c r="I269" s="104"/>
      <c r="J269" s="105"/>
      <c r="K269" s="104"/>
      <c r="L269" s="105"/>
      <c r="M269" s="104"/>
      <c r="N269" s="105"/>
      <c r="O269" s="22"/>
    </row>
    <row r="270" spans="1:15" ht="18.600000000000001" customHeight="1">
      <c r="A270" s="6" t="s">
        <v>31</v>
      </c>
      <c r="B270" s="8" t="s">
        <v>135</v>
      </c>
      <c r="C270" s="89">
        <v>180</v>
      </c>
      <c r="D270" s="90"/>
      <c r="E270" s="91">
        <v>2.2999999999999998</v>
      </c>
      <c r="F270" s="92"/>
      <c r="G270" s="91">
        <v>11.9</v>
      </c>
      <c r="H270" s="92"/>
      <c r="I270" s="91">
        <v>15.09</v>
      </c>
      <c r="J270" s="92"/>
      <c r="K270" s="91">
        <v>174.19</v>
      </c>
      <c r="L270" s="92"/>
      <c r="M270" s="91">
        <v>10.6</v>
      </c>
      <c r="N270" s="92"/>
      <c r="O270" s="9" t="s">
        <v>136</v>
      </c>
    </row>
    <row r="271" spans="1:15" ht="18.600000000000001" customHeight="1">
      <c r="A271" s="23"/>
      <c r="B271" s="15" t="s">
        <v>95</v>
      </c>
      <c r="C271" s="89">
        <v>40</v>
      </c>
      <c r="D271" s="90"/>
      <c r="E271" s="91">
        <v>5.08</v>
      </c>
      <c r="F271" s="92"/>
      <c r="G271" s="91">
        <v>4.5999999999999996</v>
      </c>
      <c r="H271" s="92"/>
      <c r="I271" s="91">
        <v>0.28000000000000003</v>
      </c>
      <c r="J271" s="92"/>
      <c r="K271" s="91">
        <v>63</v>
      </c>
      <c r="L271" s="92"/>
      <c r="M271" s="91">
        <v>0</v>
      </c>
      <c r="N271" s="92"/>
      <c r="O271" s="9" t="s">
        <v>96</v>
      </c>
    </row>
    <row r="272" spans="1:15" ht="18.600000000000001" customHeight="1">
      <c r="A272" s="7"/>
      <c r="B272" s="8" t="s">
        <v>207</v>
      </c>
      <c r="C272" s="89">
        <v>200</v>
      </c>
      <c r="D272" s="90"/>
      <c r="E272" s="91">
        <v>0.61</v>
      </c>
      <c r="F272" s="92"/>
      <c r="G272" s="91">
        <v>0.25</v>
      </c>
      <c r="H272" s="92"/>
      <c r="I272" s="91">
        <v>18.670000000000002</v>
      </c>
      <c r="J272" s="92"/>
      <c r="K272" s="91">
        <v>79</v>
      </c>
      <c r="L272" s="92"/>
      <c r="M272" s="91">
        <v>90</v>
      </c>
      <c r="N272" s="92"/>
      <c r="O272" s="9" t="s">
        <v>67</v>
      </c>
    </row>
    <row r="273" spans="1:15" ht="18.600000000000001" customHeight="1" thickBot="1">
      <c r="A273" s="16"/>
      <c r="B273" s="24" t="s">
        <v>37</v>
      </c>
      <c r="C273" s="85">
        <v>50</v>
      </c>
      <c r="D273" s="86"/>
      <c r="E273" s="87">
        <v>3.97</v>
      </c>
      <c r="F273" s="88"/>
      <c r="G273" s="87">
        <v>0.39</v>
      </c>
      <c r="H273" s="88"/>
      <c r="I273" s="87">
        <v>28.02</v>
      </c>
      <c r="J273" s="88"/>
      <c r="K273" s="87">
        <v>134.1</v>
      </c>
      <c r="L273" s="88"/>
      <c r="M273" s="87">
        <v>0</v>
      </c>
      <c r="N273" s="88"/>
      <c r="O273" s="25"/>
    </row>
    <row r="274" spans="1:15" ht="18.600000000000001" customHeight="1" thickBot="1">
      <c r="A274" s="11"/>
      <c r="B274" s="11"/>
      <c r="C274" s="81">
        <f t="shared" ref="C274" si="46">SUM(C270:C273)</f>
        <v>470</v>
      </c>
      <c r="D274" s="82"/>
      <c r="E274" s="83">
        <f>SUM(E270:F273)</f>
        <v>11.96</v>
      </c>
      <c r="F274" s="84"/>
      <c r="G274" s="83">
        <f t="shared" ref="G274" si="47">SUM(G270:H273)</f>
        <v>17.14</v>
      </c>
      <c r="H274" s="84"/>
      <c r="I274" s="83">
        <f t="shared" ref="I274" si="48">SUM(I270:J273)</f>
        <v>62.06</v>
      </c>
      <c r="J274" s="84"/>
      <c r="K274" s="83">
        <f t="shared" ref="K274" si="49">SUM(K270:L273)</f>
        <v>450.28999999999996</v>
      </c>
      <c r="L274" s="84"/>
      <c r="M274" s="83">
        <f t="shared" ref="M274" si="50">SUM(M270:N273)</f>
        <v>100.6</v>
      </c>
      <c r="N274" s="126"/>
      <c r="O274" s="26"/>
    </row>
    <row r="275" spans="1:15" ht="37.5" customHeight="1">
      <c r="A275" s="27" t="s">
        <v>137</v>
      </c>
      <c r="B275" s="28"/>
      <c r="C275" s="77"/>
      <c r="D275" s="78"/>
      <c r="E275" s="79">
        <f>E254+E256+E263+E268+E274</f>
        <v>62.62</v>
      </c>
      <c r="F275" s="80"/>
      <c r="G275" s="79">
        <f>G254+G256+G263+G268+G274</f>
        <v>61.622</v>
      </c>
      <c r="H275" s="80"/>
      <c r="I275" s="79">
        <f>I254+I256+I263+I268+I274</f>
        <v>245.07</v>
      </c>
      <c r="J275" s="80"/>
      <c r="K275" s="79">
        <f>K254+K256+K263+K268+K274</f>
        <v>1796.7</v>
      </c>
      <c r="L275" s="80"/>
      <c r="M275" s="79">
        <f>M254+M256+M263+M268+M274</f>
        <v>275.72000000000003</v>
      </c>
      <c r="N275" s="80"/>
      <c r="O275" s="29"/>
    </row>
    <row r="285" spans="1:15" ht="18.600000000000001" customHeight="1">
      <c r="A285" s="1"/>
      <c r="B285" s="2"/>
      <c r="C285" s="3"/>
      <c r="D285" s="3"/>
      <c r="E285" s="3" t="s">
        <v>327</v>
      </c>
      <c r="F285" s="3"/>
      <c r="G285" s="4"/>
      <c r="H285" s="4"/>
      <c r="I285" s="4"/>
      <c r="J285" s="4"/>
      <c r="K285" s="4"/>
      <c r="L285" s="4"/>
      <c r="M285" s="3"/>
      <c r="N285" s="3"/>
      <c r="O285" s="3"/>
    </row>
    <row r="286" spans="1:15" ht="18.600000000000001" customHeight="1">
      <c r="A286" s="114" t="s">
        <v>1</v>
      </c>
      <c r="B286" s="114" t="s">
        <v>2</v>
      </c>
      <c r="C286" s="117" t="s">
        <v>321</v>
      </c>
      <c r="D286" s="118"/>
      <c r="E286" s="123" t="s">
        <v>4</v>
      </c>
      <c r="F286" s="124"/>
      <c r="G286" s="124"/>
      <c r="H286" s="124"/>
      <c r="I286" s="124"/>
      <c r="J286" s="125"/>
      <c r="K286" s="117" t="s">
        <v>5</v>
      </c>
      <c r="L286" s="118"/>
      <c r="M286" s="117" t="s">
        <v>6</v>
      </c>
      <c r="N286" s="118"/>
      <c r="O286" s="74" t="s">
        <v>7</v>
      </c>
    </row>
    <row r="287" spans="1:15" ht="18.600000000000001" customHeight="1">
      <c r="A287" s="115"/>
      <c r="B287" s="115"/>
      <c r="C287" s="119"/>
      <c r="D287" s="120"/>
      <c r="E287" s="110" t="s">
        <v>8</v>
      </c>
      <c r="F287" s="111"/>
      <c r="G287" s="110" t="s">
        <v>9</v>
      </c>
      <c r="H287" s="111"/>
      <c r="I287" s="110" t="s">
        <v>10</v>
      </c>
      <c r="J287" s="111"/>
      <c r="K287" s="119"/>
      <c r="L287" s="120"/>
      <c r="M287" s="119"/>
      <c r="N287" s="120"/>
      <c r="O287" s="75"/>
    </row>
    <row r="288" spans="1:15" ht="18.600000000000001" customHeight="1">
      <c r="A288" s="116"/>
      <c r="B288" s="116"/>
      <c r="C288" s="121"/>
      <c r="D288" s="122"/>
      <c r="E288" s="112"/>
      <c r="F288" s="113"/>
      <c r="G288" s="112"/>
      <c r="H288" s="113"/>
      <c r="I288" s="112"/>
      <c r="J288" s="113"/>
      <c r="K288" s="121"/>
      <c r="L288" s="122"/>
      <c r="M288" s="121"/>
      <c r="N288" s="122"/>
      <c r="O288" s="76"/>
    </row>
    <row r="289" spans="1:15" ht="18.600000000000001" customHeight="1">
      <c r="A289" s="6" t="s">
        <v>140</v>
      </c>
      <c r="B289" s="6"/>
      <c r="C289" s="89"/>
      <c r="D289" s="90"/>
      <c r="E289" s="89"/>
      <c r="F289" s="90"/>
      <c r="G289" s="89"/>
      <c r="H289" s="90"/>
      <c r="I289" s="89"/>
      <c r="J289" s="90"/>
      <c r="K289" s="89"/>
      <c r="L289" s="90"/>
      <c r="M289" s="89"/>
      <c r="N289" s="90"/>
      <c r="O289" s="7"/>
    </row>
    <row r="290" spans="1:15" ht="18.600000000000001" customHeight="1">
      <c r="A290" s="6" t="s">
        <v>12</v>
      </c>
      <c r="B290" s="8" t="s">
        <v>141</v>
      </c>
      <c r="C290" s="89">
        <v>200</v>
      </c>
      <c r="D290" s="90"/>
      <c r="E290" s="91">
        <v>6.95</v>
      </c>
      <c r="F290" s="92"/>
      <c r="G290" s="91">
        <v>6.46</v>
      </c>
      <c r="H290" s="92"/>
      <c r="I290" s="91">
        <v>22.9</v>
      </c>
      <c r="J290" s="92"/>
      <c r="K290" s="91">
        <v>177</v>
      </c>
      <c r="L290" s="92"/>
      <c r="M290" s="91">
        <v>1.1399999999999999</v>
      </c>
      <c r="N290" s="92"/>
      <c r="O290" s="9" t="s">
        <v>14</v>
      </c>
    </row>
    <row r="291" spans="1:15" ht="18.600000000000001" customHeight="1">
      <c r="A291" s="7"/>
      <c r="B291" s="8" t="s">
        <v>43</v>
      </c>
      <c r="C291" s="89">
        <v>180</v>
      </c>
      <c r="D291" s="90"/>
      <c r="E291" s="91">
        <v>3.67</v>
      </c>
      <c r="F291" s="92"/>
      <c r="G291" s="91">
        <v>3.19</v>
      </c>
      <c r="H291" s="92"/>
      <c r="I291" s="91">
        <v>15.8</v>
      </c>
      <c r="J291" s="92"/>
      <c r="K291" s="91">
        <v>107</v>
      </c>
      <c r="L291" s="92"/>
      <c r="M291" s="91">
        <v>1.43</v>
      </c>
      <c r="N291" s="92"/>
      <c r="O291" s="9" t="s">
        <v>64</v>
      </c>
    </row>
    <row r="292" spans="1:15" ht="18.600000000000001" customHeight="1" thickBot="1">
      <c r="A292" s="7"/>
      <c r="B292" s="8" t="s">
        <v>44</v>
      </c>
      <c r="C292" s="89">
        <v>40</v>
      </c>
      <c r="D292" s="90"/>
      <c r="E292" s="91">
        <v>2.4500000000000002</v>
      </c>
      <c r="F292" s="92"/>
      <c r="G292" s="91">
        <v>7.55</v>
      </c>
      <c r="H292" s="92"/>
      <c r="I292" s="91">
        <v>14.6</v>
      </c>
      <c r="J292" s="92"/>
      <c r="K292" s="91">
        <v>136</v>
      </c>
      <c r="L292" s="92"/>
      <c r="M292" s="91">
        <v>0</v>
      </c>
      <c r="N292" s="92"/>
      <c r="O292" s="9"/>
    </row>
    <row r="293" spans="1:15" ht="18.600000000000001" customHeight="1" thickBot="1">
      <c r="A293" s="10"/>
      <c r="B293" s="11"/>
      <c r="C293" s="147">
        <v>470</v>
      </c>
      <c r="D293" s="148"/>
      <c r="E293" s="83">
        <f>SUM(E290:F292)</f>
        <v>13.07</v>
      </c>
      <c r="F293" s="84"/>
      <c r="G293" s="83">
        <f>SUM(G290:H292)</f>
        <v>17.2</v>
      </c>
      <c r="H293" s="84"/>
      <c r="I293" s="83">
        <f>SUM(I290:J292)</f>
        <v>53.300000000000004</v>
      </c>
      <c r="J293" s="84"/>
      <c r="K293" s="83">
        <f>SUM(K290:L292)</f>
        <v>420</v>
      </c>
      <c r="L293" s="84"/>
      <c r="M293" s="83">
        <f>SUM(M290:N292)</f>
        <v>2.57</v>
      </c>
      <c r="N293" s="126"/>
      <c r="O293" s="12"/>
    </row>
    <row r="294" spans="1:15" ht="18.600000000000001" customHeight="1">
      <c r="A294" s="7"/>
      <c r="B294" s="8"/>
      <c r="C294" s="106"/>
      <c r="D294" s="107"/>
      <c r="E294" s="104"/>
      <c r="F294" s="105"/>
      <c r="G294" s="104"/>
      <c r="H294" s="105"/>
      <c r="I294" s="104"/>
      <c r="J294" s="105"/>
      <c r="K294" s="104"/>
      <c r="L294" s="105"/>
      <c r="M294" s="104"/>
      <c r="N294" s="105"/>
      <c r="O294" s="9"/>
    </row>
    <row r="295" spans="1:15" ht="18.600000000000001" customHeight="1">
      <c r="A295" s="6" t="s">
        <v>18</v>
      </c>
      <c r="B295" s="8" t="s">
        <v>344</v>
      </c>
      <c r="C295" s="89">
        <v>100</v>
      </c>
      <c r="D295" s="90"/>
      <c r="E295" s="91">
        <v>0.96</v>
      </c>
      <c r="F295" s="92"/>
      <c r="G295" s="91">
        <v>0.35</v>
      </c>
      <c r="H295" s="92"/>
      <c r="I295" s="91">
        <v>21.84</v>
      </c>
      <c r="J295" s="92"/>
      <c r="K295" s="91">
        <v>93.75</v>
      </c>
      <c r="L295" s="92"/>
      <c r="M295" s="91">
        <v>13.13</v>
      </c>
      <c r="N295" s="92"/>
      <c r="O295" s="13"/>
    </row>
    <row r="296" spans="1:15" ht="18.600000000000001" customHeight="1">
      <c r="A296" s="8"/>
      <c r="B296" s="8"/>
      <c r="C296" s="89"/>
      <c r="D296" s="90"/>
      <c r="E296" s="91"/>
      <c r="F296" s="92"/>
      <c r="G296" s="91"/>
      <c r="H296" s="92"/>
      <c r="I296" s="91"/>
      <c r="J296" s="92"/>
      <c r="K296" s="91"/>
      <c r="L296" s="92"/>
      <c r="M296" s="91"/>
      <c r="N296" s="92"/>
      <c r="O296" s="14"/>
    </row>
    <row r="297" spans="1:15" ht="18.600000000000001" customHeight="1">
      <c r="A297" s="6" t="s">
        <v>19</v>
      </c>
      <c r="B297" s="30" t="s">
        <v>142</v>
      </c>
      <c r="C297" s="89">
        <v>50</v>
      </c>
      <c r="D297" s="90"/>
      <c r="E297" s="91">
        <v>0.39</v>
      </c>
      <c r="F297" s="92"/>
      <c r="G297" s="91">
        <v>0.05</v>
      </c>
      <c r="H297" s="92"/>
      <c r="I297" s="91">
        <v>1.19</v>
      </c>
      <c r="J297" s="92"/>
      <c r="K297" s="91">
        <v>6.71</v>
      </c>
      <c r="L297" s="92"/>
      <c r="M297" s="91">
        <v>1.76</v>
      </c>
      <c r="N297" s="92"/>
      <c r="O297" s="9"/>
    </row>
    <row r="298" spans="1:15" ht="18.600000000000001" customHeight="1">
      <c r="A298" s="7"/>
      <c r="B298" s="15" t="s">
        <v>143</v>
      </c>
      <c r="C298" s="89">
        <v>200</v>
      </c>
      <c r="D298" s="90"/>
      <c r="E298" s="91">
        <v>6.64</v>
      </c>
      <c r="F298" s="92"/>
      <c r="G298" s="91">
        <v>5.18</v>
      </c>
      <c r="H298" s="92"/>
      <c r="I298" s="91">
        <v>15.4</v>
      </c>
      <c r="J298" s="92"/>
      <c r="K298" s="91">
        <v>135</v>
      </c>
      <c r="L298" s="92"/>
      <c r="M298" s="91">
        <v>11.2</v>
      </c>
      <c r="N298" s="92"/>
      <c r="O298" s="9" t="s">
        <v>355</v>
      </c>
    </row>
    <row r="299" spans="1:15" ht="18.600000000000001" customHeight="1">
      <c r="A299" s="7"/>
      <c r="B299" s="8" t="s">
        <v>353</v>
      </c>
      <c r="C299" s="89">
        <v>180</v>
      </c>
      <c r="D299" s="90"/>
      <c r="E299" s="91">
        <v>16.2</v>
      </c>
      <c r="F299" s="92"/>
      <c r="G299" s="91">
        <v>15.6</v>
      </c>
      <c r="H299" s="92"/>
      <c r="I299" s="91">
        <v>15</v>
      </c>
      <c r="J299" s="92"/>
      <c r="K299" s="91">
        <v>286</v>
      </c>
      <c r="L299" s="92"/>
      <c r="M299" s="91">
        <v>5.2</v>
      </c>
      <c r="N299" s="92"/>
      <c r="O299" s="9" t="s">
        <v>156</v>
      </c>
    </row>
    <row r="300" spans="1:15" ht="18.600000000000001" customHeight="1">
      <c r="A300" s="7"/>
      <c r="B300" s="8" t="s">
        <v>88</v>
      </c>
      <c r="C300" s="89">
        <v>180</v>
      </c>
      <c r="D300" s="90"/>
      <c r="E300" s="91">
        <v>0.5</v>
      </c>
      <c r="F300" s="92"/>
      <c r="G300" s="91">
        <v>0</v>
      </c>
      <c r="H300" s="92"/>
      <c r="I300" s="91">
        <v>18.899999999999999</v>
      </c>
      <c r="J300" s="92"/>
      <c r="K300" s="91">
        <v>65</v>
      </c>
      <c r="L300" s="92"/>
      <c r="M300" s="91">
        <v>45.1</v>
      </c>
      <c r="N300" s="92"/>
      <c r="O300" s="9" t="s">
        <v>47</v>
      </c>
    </row>
    <row r="301" spans="1:15" ht="18.600000000000001" customHeight="1" thickBot="1">
      <c r="A301" s="7"/>
      <c r="B301" s="7" t="s">
        <v>27</v>
      </c>
      <c r="C301" s="89">
        <v>50</v>
      </c>
      <c r="D301" s="90"/>
      <c r="E301" s="91">
        <v>3.3</v>
      </c>
      <c r="F301" s="92"/>
      <c r="G301" s="91">
        <v>0.6</v>
      </c>
      <c r="H301" s="92"/>
      <c r="I301" s="91">
        <v>16.78</v>
      </c>
      <c r="J301" s="92"/>
      <c r="K301" s="91">
        <v>99.39</v>
      </c>
      <c r="L301" s="92"/>
      <c r="M301" s="91">
        <v>0</v>
      </c>
      <c r="N301" s="92"/>
      <c r="O301" s="9"/>
    </row>
    <row r="302" spans="1:15" ht="18.600000000000001" customHeight="1" thickBot="1">
      <c r="A302" s="10"/>
      <c r="B302" s="11"/>
      <c r="C302" s="81">
        <f>SUM(C297:C301)</f>
        <v>660</v>
      </c>
      <c r="D302" s="82"/>
      <c r="E302" s="83">
        <f>SUM(E297:F301)</f>
        <v>27.029999999999998</v>
      </c>
      <c r="F302" s="84"/>
      <c r="G302" s="83">
        <f>SUM(G297:H301)</f>
        <v>21.43</v>
      </c>
      <c r="H302" s="84"/>
      <c r="I302" s="83">
        <f>SUM(I297:J301)</f>
        <v>67.27</v>
      </c>
      <c r="J302" s="84"/>
      <c r="K302" s="83">
        <f>SUM(K297:L301)</f>
        <v>592.1</v>
      </c>
      <c r="L302" s="84"/>
      <c r="M302" s="83">
        <f>SUM(M297:N301)</f>
        <v>63.260000000000005</v>
      </c>
      <c r="N302" s="126"/>
      <c r="O302" s="12"/>
    </row>
    <row r="303" spans="1:15" ht="18.600000000000001" customHeight="1">
      <c r="A303" s="18"/>
      <c r="B303" s="18"/>
      <c r="C303" s="102"/>
      <c r="D303" s="103"/>
      <c r="E303" s="104"/>
      <c r="F303" s="105"/>
      <c r="G303" s="104"/>
      <c r="H303" s="105"/>
      <c r="I303" s="104"/>
      <c r="J303" s="105"/>
      <c r="K303" s="104"/>
      <c r="L303" s="105"/>
      <c r="M303" s="104"/>
      <c r="N303" s="105"/>
      <c r="O303" s="14"/>
    </row>
    <row r="304" spans="1:15" ht="18.600000000000001" customHeight="1">
      <c r="A304" s="18" t="s">
        <v>28</v>
      </c>
      <c r="B304" s="8" t="s">
        <v>72</v>
      </c>
      <c r="C304" s="89">
        <v>180</v>
      </c>
      <c r="D304" s="90"/>
      <c r="E304" s="91">
        <v>3.04</v>
      </c>
      <c r="F304" s="92"/>
      <c r="G304" s="91">
        <v>5.7</v>
      </c>
      <c r="H304" s="92"/>
      <c r="I304" s="91">
        <v>3.26</v>
      </c>
      <c r="J304" s="92"/>
      <c r="K304" s="91">
        <v>74.900000000000006</v>
      </c>
      <c r="L304" s="92"/>
      <c r="M304" s="91">
        <v>0</v>
      </c>
      <c r="N304" s="92"/>
      <c r="O304" s="9"/>
    </row>
    <row r="305" spans="1:15" ht="18.600000000000001" customHeight="1" thickBot="1">
      <c r="A305" s="7"/>
      <c r="B305" s="8" t="s">
        <v>145</v>
      </c>
      <c r="C305" s="89">
        <v>70</v>
      </c>
      <c r="D305" s="90"/>
      <c r="E305" s="91">
        <v>4.18</v>
      </c>
      <c r="F305" s="92"/>
      <c r="G305" s="91">
        <v>5.98</v>
      </c>
      <c r="H305" s="92"/>
      <c r="I305" s="91">
        <v>32.6</v>
      </c>
      <c r="J305" s="92"/>
      <c r="K305" s="91">
        <v>204.01</v>
      </c>
      <c r="L305" s="92"/>
      <c r="M305" s="91">
        <v>0.46</v>
      </c>
      <c r="N305" s="92"/>
      <c r="O305" s="9" t="s">
        <v>146</v>
      </c>
    </row>
    <row r="306" spans="1:15" ht="18.600000000000001" customHeight="1" thickBot="1">
      <c r="A306" s="19"/>
      <c r="B306" s="11"/>
      <c r="C306" s="81">
        <f>SUM(C304:C305)</f>
        <v>250</v>
      </c>
      <c r="D306" s="82"/>
      <c r="E306" s="83">
        <f>SUM(E304:F305)</f>
        <v>7.22</v>
      </c>
      <c r="F306" s="84"/>
      <c r="G306" s="83">
        <f>SUM(G304:H305)</f>
        <v>11.68</v>
      </c>
      <c r="H306" s="84"/>
      <c r="I306" s="83">
        <f>SUM(I304:J305)</f>
        <v>35.86</v>
      </c>
      <c r="J306" s="84"/>
      <c r="K306" s="83">
        <f>SUM(K304:L305)</f>
        <v>278.90999999999997</v>
      </c>
      <c r="L306" s="84"/>
      <c r="M306" s="83">
        <f>SUM(M304:N305)</f>
        <v>0.46</v>
      </c>
      <c r="N306" s="126"/>
      <c r="O306" s="12"/>
    </row>
    <row r="307" spans="1:15" ht="18.600000000000001" customHeight="1">
      <c r="A307" s="20"/>
      <c r="B307" s="21"/>
      <c r="C307" s="102"/>
      <c r="D307" s="103"/>
      <c r="E307" s="104"/>
      <c r="F307" s="105"/>
      <c r="G307" s="104"/>
      <c r="H307" s="105"/>
      <c r="I307" s="104"/>
      <c r="J307" s="105"/>
      <c r="K307" s="104"/>
      <c r="L307" s="105"/>
      <c r="M307" s="104"/>
      <c r="N307" s="105"/>
      <c r="O307" s="22"/>
    </row>
    <row r="308" spans="1:15" ht="18.600000000000001" customHeight="1">
      <c r="A308" s="6" t="s">
        <v>31</v>
      </c>
      <c r="B308" s="8" t="s">
        <v>147</v>
      </c>
      <c r="C308" s="89">
        <v>50</v>
      </c>
      <c r="D308" s="90"/>
      <c r="E308" s="91">
        <v>0.5</v>
      </c>
      <c r="F308" s="92"/>
      <c r="G308" s="91">
        <v>4</v>
      </c>
      <c r="H308" s="92"/>
      <c r="I308" s="91">
        <v>3.51</v>
      </c>
      <c r="J308" s="92"/>
      <c r="K308" s="91">
        <v>51.35</v>
      </c>
      <c r="L308" s="92"/>
      <c r="M308" s="91">
        <v>66.5</v>
      </c>
      <c r="N308" s="92"/>
      <c r="O308" s="9" t="s">
        <v>148</v>
      </c>
    </row>
    <row r="309" spans="1:15" ht="18.600000000000001" customHeight="1">
      <c r="A309" s="18"/>
      <c r="B309" s="15" t="s">
        <v>149</v>
      </c>
      <c r="C309" s="89">
        <v>180</v>
      </c>
      <c r="D309" s="90"/>
      <c r="E309" s="91">
        <v>4.59</v>
      </c>
      <c r="F309" s="92"/>
      <c r="G309" s="91">
        <v>5</v>
      </c>
      <c r="H309" s="92"/>
      <c r="I309" s="91">
        <v>20.5</v>
      </c>
      <c r="J309" s="92"/>
      <c r="K309" s="91">
        <v>145</v>
      </c>
      <c r="L309" s="92"/>
      <c r="M309" s="91">
        <v>0</v>
      </c>
      <c r="N309" s="92"/>
      <c r="O309" s="9" t="s">
        <v>355</v>
      </c>
    </row>
    <row r="310" spans="1:15" ht="18.600000000000001" customHeight="1">
      <c r="A310" s="7"/>
      <c r="B310" s="8" t="s">
        <v>58</v>
      </c>
      <c r="C310" s="89">
        <v>200</v>
      </c>
      <c r="D310" s="90"/>
      <c r="E310" s="91">
        <v>0.06</v>
      </c>
      <c r="F310" s="92"/>
      <c r="G310" s="91">
        <v>0.02</v>
      </c>
      <c r="H310" s="92"/>
      <c r="I310" s="91">
        <v>9.99</v>
      </c>
      <c r="J310" s="92"/>
      <c r="K310" s="91">
        <v>40</v>
      </c>
      <c r="L310" s="92"/>
      <c r="M310" s="91">
        <v>0.03</v>
      </c>
      <c r="N310" s="92"/>
      <c r="O310" s="9" t="s">
        <v>363</v>
      </c>
    </row>
    <row r="311" spans="1:15" ht="18.600000000000001" customHeight="1" thickBot="1">
      <c r="A311" s="16"/>
      <c r="B311" s="24" t="s">
        <v>37</v>
      </c>
      <c r="C311" s="85">
        <v>60</v>
      </c>
      <c r="D311" s="86"/>
      <c r="E311" s="87">
        <v>3.97</v>
      </c>
      <c r="F311" s="88"/>
      <c r="G311" s="87">
        <v>0.39</v>
      </c>
      <c r="H311" s="88"/>
      <c r="I311" s="87">
        <v>28.02</v>
      </c>
      <c r="J311" s="88"/>
      <c r="K311" s="87">
        <v>134.1</v>
      </c>
      <c r="L311" s="88"/>
      <c r="M311" s="87">
        <v>0</v>
      </c>
      <c r="N311" s="88"/>
      <c r="O311" s="25"/>
    </row>
    <row r="312" spans="1:15" ht="18.600000000000001" customHeight="1" thickBot="1">
      <c r="A312" s="16"/>
      <c r="B312" s="8" t="s">
        <v>102</v>
      </c>
      <c r="C312" s="89">
        <v>100</v>
      </c>
      <c r="D312" s="90"/>
      <c r="E312" s="91">
        <v>0.96</v>
      </c>
      <c r="F312" s="92"/>
      <c r="G312" s="91">
        <v>0.35</v>
      </c>
      <c r="H312" s="92"/>
      <c r="I312" s="91">
        <v>21.84</v>
      </c>
      <c r="J312" s="92"/>
      <c r="K312" s="91">
        <v>93.75</v>
      </c>
      <c r="L312" s="92"/>
      <c r="M312" s="91">
        <v>13.13</v>
      </c>
      <c r="N312" s="92"/>
      <c r="O312" s="25"/>
    </row>
    <row r="313" spans="1:15" ht="18.600000000000001" customHeight="1" thickBot="1">
      <c r="A313" s="11"/>
      <c r="B313" s="11"/>
      <c r="C313" s="81">
        <f>SUM(C308:C312)</f>
        <v>590</v>
      </c>
      <c r="D313" s="82"/>
      <c r="E313" s="83">
        <f>SUM(E308:F312)</f>
        <v>10.079999999999998</v>
      </c>
      <c r="F313" s="84"/>
      <c r="G313" s="83">
        <f>SUM(G308:H312)</f>
        <v>9.76</v>
      </c>
      <c r="H313" s="84"/>
      <c r="I313" s="83">
        <f>SUM(I308:J312)</f>
        <v>83.86</v>
      </c>
      <c r="J313" s="84"/>
      <c r="K313" s="83">
        <f>SUM(K308:L312)</f>
        <v>464.2</v>
      </c>
      <c r="L313" s="84"/>
      <c r="M313" s="83">
        <f>SUM(M308:N312)</f>
        <v>79.66</v>
      </c>
      <c r="N313" s="126"/>
      <c r="O313" s="26"/>
    </row>
    <row r="314" spans="1:15" ht="37.5" customHeight="1">
      <c r="A314" s="27" t="s">
        <v>328</v>
      </c>
      <c r="B314" s="28"/>
      <c r="C314" s="77"/>
      <c r="D314" s="78"/>
      <c r="E314" s="79">
        <f>E293+E295+E302+E306+E313</f>
        <v>58.36</v>
      </c>
      <c r="F314" s="80"/>
      <c r="G314" s="79">
        <f>G293+G295+G302+G306+G313</f>
        <v>60.42</v>
      </c>
      <c r="H314" s="80"/>
      <c r="I314" s="79">
        <f>I293+I295+I302+I306+I313</f>
        <v>262.13</v>
      </c>
      <c r="J314" s="80"/>
      <c r="K314" s="79">
        <f>K293+K295+K302+K306+K313</f>
        <v>1848.9599999999998</v>
      </c>
      <c r="L314" s="80"/>
      <c r="M314" s="79">
        <f>M293+M295+M302+M306+M313</f>
        <v>159.07999999999998</v>
      </c>
      <c r="N314" s="80"/>
      <c r="O314" s="29"/>
    </row>
    <row r="326" spans="1:15" ht="18.600000000000001" customHeight="1">
      <c r="A326" s="1"/>
      <c r="B326" s="2"/>
      <c r="C326" s="3"/>
      <c r="D326" s="3"/>
      <c r="E326" s="3"/>
      <c r="F326" s="3" t="s">
        <v>151</v>
      </c>
      <c r="G326" s="3"/>
      <c r="H326" s="4"/>
      <c r="I326" s="4"/>
      <c r="J326" s="4"/>
      <c r="K326" s="4"/>
      <c r="L326" s="4"/>
      <c r="M326" s="3"/>
      <c r="N326" s="3"/>
      <c r="O326" s="3"/>
    </row>
    <row r="327" spans="1:15" ht="18.600000000000001" customHeight="1">
      <c r="A327" s="114" t="s">
        <v>1</v>
      </c>
      <c r="B327" s="114" t="s">
        <v>2</v>
      </c>
      <c r="C327" s="117" t="s">
        <v>321</v>
      </c>
      <c r="D327" s="118"/>
      <c r="E327" s="123" t="s">
        <v>4</v>
      </c>
      <c r="F327" s="124"/>
      <c r="G327" s="124"/>
      <c r="H327" s="124"/>
      <c r="I327" s="124"/>
      <c r="J327" s="125"/>
      <c r="K327" s="117" t="s">
        <v>5</v>
      </c>
      <c r="L327" s="118"/>
      <c r="M327" s="117" t="s">
        <v>6</v>
      </c>
      <c r="N327" s="118"/>
      <c r="O327" s="74" t="s">
        <v>7</v>
      </c>
    </row>
    <row r="328" spans="1:15" ht="18.600000000000001" customHeight="1">
      <c r="A328" s="115"/>
      <c r="B328" s="115"/>
      <c r="C328" s="119"/>
      <c r="D328" s="120"/>
      <c r="E328" s="110" t="s">
        <v>8</v>
      </c>
      <c r="F328" s="111"/>
      <c r="G328" s="110" t="s">
        <v>9</v>
      </c>
      <c r="H328" s="111"/>
      <c r="I328" s="110" t="s">
        <v>10</v>
      </c>
      <c r="J328" s="111"/>
      <c r="K328" s="119"/>
      <c r="L328" s="120"/>
      <c r="M328" s="119"/>
      <c r="N328" s="120"/>
      <c r="O328" s="75"/>
    </row>
    <row r="329" spans="1:15" ht="18.600000000000001" customHeight="1">
      <c r="A329" s="116"/>
      <c r="B329" s="116"/>
      <c r="C329" s="121"/>
      <c r="D329" s="122"/>
      <c r="E329" s="112"/>
      <c r="F329" s="113"/>
      <c r="G329" s="112"/>
      <c r="H329" s="113"/>
      <c r="I329" s="112"/>
      <c r="J329" s="113"/>
      <c r="K329" s="121"/>
      <c r="L329" s="122"/>
      <c r="M329" s="121"/>
      <c r="N329" s="122"/>
      <c r="O329" s="76"/>
    </row>
    <row r="330" spans="1:15" ht="18.600000000000001" customHeight="1">
      <c r="A330" s="6" t="s">
        <v>153</v>
      </c>
      <c r="B330" s="6"/>
      <c r="C330" s="89"/>
      <c r="D330" s="90"/>
      <c r="E330" s="89"/>
      <c r="F330" s="90"/>
      <c r="G330" s="89"/>
      <c r="H330" s="90"/>
      <c r="I330" s="89"/>
      <c r="J330" s="90"/>
      <c r="K330" s="89"/>
      <c r="L330" s="90"/>
      <c r="M330" s="89"/>
      <c r="N330" s="90"/>
      <c r="O330" s="7"/>
    </row>
    <row r="331" spans="1:15" ht="18.600000000000001" customHeight="1">
      <c r="A331" s="6" t="s">
        <v>12</v>
      </c>
      <c r="B331" s="8" t="s">
        <v>154</v>
      </c>
      <c r="C331" s="89">
        <v>200</v>
      </c>
      <c r="D331" s="90"/>
      <c r="E331" s="91">
        <v>7.41</v>
      </c>
      <c r="F331" s="92"/>
      <c r="G331" s="91">
        <v>8.42</v>
      </c>
      <c r="H331" s="92"/>
      <c r="I331" s="91">
        <v>22.4</v>
      </c>
      <c r="J331" s="92"/>
      <c r="K331" s="91">
        <v>186</v>
      </c>
      <c r="L331" s="92"/>
      <c r="M331" s="91">
        <v>1.1399999999999999</v>
      </c>
      <c r="N331" s="92"/>
      <c r="O331" s="9" t="s">
        <v>14</v>
      </c>
    </row>
    <row r="332" spans="1:15" ht="18.600000000000001" customHeight="1">
      <c r="A332" s="7"/>
      <c r="B332" s="8" t="s">
        <v>15</v>
      </c>
      <c r="C332" s="89">
        <v>200</v>
      </c>
      <c r="D332" s="90"/>
      <c r="E332" s="91">
        <v>2.58</v>
      </c>
      <c r="F332" s="92"/>
      <c r="G332" s="91">
        <v>2.41</v>
      </c>
      <c r="H332" s="92"/>
      <c r="I332" s="91">
        <v>14.4</v>
      </c>
      <c r="J332" s="92"/>
      <c r="K332" s="91">
        <v>91</v>
      </c>
      <c r="L332" s="92"/>
      <c r="M332" s="91">
        <v>1.17</v>
      </c>
      <c r="N332" s="92"/>
      <c r="O332" s="9" t="s">
        <v>45</v>
      </c>
    </row>
    <row r="333" spans="1:15" ht="18.600000000000001" customHeight="1" thickBot="1">
      <c r="A333" s="7"/>
      <c r="B333" s="8" t="s">
        <v>63</v>
      </c>
      <c r="C333" s="89">
        <v>45</v>
      </c>
      <c r="D333" s="90"/>
      <c r="E333" s="91">
        <v>2.5099999999999998</v>
      </c>
      <c r="F333" s="92"/>
      <c r="G333" s="91">
        <v>3.93</v>
      </c>
      <c r="H333" s="92"/>
      <c r="I333" s="91">
        <v>28.9</v>
      </c>
      <c r="J333" s="92"/>
      <c r="K333" s="91">
        <v>161</v>
      </c>
      <c r="L333" s="92"/>
      <c r="M333" s="91">
        <v>0.48</v>
      </c>
      <c r="N333" s="92"/>
      <c r="O333" s="9"/>
    </row>
    <row r="334" spans="1:15" ht="18.600000000000001" customHeight="1" thickBot="1">
      <c r="A334" s="10"/>
      <c r="B334" s="11"/>
      <c r="C334" s="81">
        <f>SUM(C331:D333)</f>
        <v>445</v>
      </c>
      <c r="D334" s="82"/>
      <c r="E334" s="83">
        <f>SUM(E331:F333)</f>
        <v>12.5</v>
      </c>
      <c r="F334" s="84"/>
      <c r="G334" s="83">
        <f>SUM(G331:H333)</f>
        <v>14.76</v>
      </c>
      <c r="H334" s="84"/>
      <c r="I334" s="83">
        <f>SUM(I331:J333)</f>
        <v>65.699999999999989</v>
      </c>
      <c r="J334" s="84"/>
      <c r="K334" s="83">
        <f>SUM(K331:L333)</f>
        <v>438</v>
      </c>
      <c r="L334" s="84"/>
      <c r="M334" s="83">
        <f>SUM(M331:N333)</f>
        <v>2.7899999999999996</v>
      </c>
      <c r="N334" s="126"/>
      <c r="O334" s="12"/>
    </row>
    <row r="335" spans="1:15" ht="18.600000000000001" customHeight="1">
      <c r="A335" s="7"/>
      <c r="B335" s="8"/>
      <c r="C335" s="106"/>
      <c r="D335" s="107"/>
      <c r="E335" s="104"/>
      <c r="F335" s="105"/>
      <c r="G335" s="104"/>
      <c r="H335" s="105"/>
      <c r="I335" s="104"/>
      <c r="J335" s="105"/>
      <c r="K335" s="104"/>
      <c r="L335" s="105"/>
      <c r="M335" s="104"/>
      <c r="N335" s="105"/>
      <c r="O335" s="9"/>
    </row>
    <row r="336" spans="1:15" ht="18.600000000000001" customHeight="1">
      <c r="A336" s="6" t="s">
        <v>18</v>
      </c>
      <c r="B336" s="8" t="s">
        <v>343</v>
      </c>
      <c r="C336" s="89">
        <v>100</v>
      </c>
      <c r="D336" s="90"/>
      <c r="E336" s="91">
        <v>0.8</v>
      </c>
      <c r="F336" s="92"/>
      <c r="G336" s="91">
        <v>0.8</v>
      </c>
      <c r="H336" s="92"/>
      <c r="I336" s="91">
        <v>19.600000000000001</v>
      </c>
      <c r="J336" s="92"/>
      <c r="K336" s="91">
        <v>95.2</v>
      </c>
      <c r="L336" s="92"/>
      <c r="M336" s="91">
        <v>4</v>
      </c>
      <c r="N336" s="92"/>
      <c r="O336" s="13"/>
    </row>
    <row r="337" spans="1:15" ht="18.600000000000001" customHeight="1">
      <c r="A337" s="8"/>
      <c r="B337" s="8"/>
      <c r="C337" s="89"/>
      <c r="D337" s="90"/>
      <c r="E337" s="91"/>
      <c r="F337" s="92"/>
      <c r="G337" s="91"/>
      <c r="H337" s="92"/>
      <c r="I337" s="91"/>
      <c r="J337" s="92"/>
      <c r="K337" s="91"/>
      <c r="L337" s="92"/>
      <c r="M337" s="91"/>
      <c r="N337" s="92"/>
      <c r="O337" s="14"/>
    </row>
    <row r="338" spans="1:15" ht="18.600000000000001" customHeight="1">
      <c r="A338" s="6" t="s">
        <v>19</v>
      </c>
      <c r="B338" s="30" t="s">
        <v>329</v>
      </c>
      <c r="C338" s="89">
        <v>50</v>
      </c>
      <c r="D338" s="90"/>
      <c r="E338" s="91">
        <v>0.73</v>
      </c>
      <c r="F338" s="92"/>
      <c r="G338" s="91">
        <v>3.11</v>
      </c>
      <c r="H338" s="92"/>
      <c r="I338" s="91">
        <v>3.86</v>
      </c>
      <c r="J338" s="92"/>
      <c r="K338" s="91">
        <v>46</v>
      </c>
      <c r="L338" s="92"/>
      <c r="M338" s="91">
        <v>11.2</v>
      </c>
      <c r="N338" s="92"/>
      <c r="O338" s="9" t="s">
        <v>373</v>
      </c>
    </row>
    <row r="339" spans="1:15" ht="18.600000000000001" customHeight="1">
      <c r="A339" s="7"/>
      <c r="B339" s="15" t="s">
        <v>409</v>
      </c>
      <c r="C339" s="89">
        <v>200</v>
      </c>
      <c r="D339" s="90"/>
      <c r="E339" s="91">
        <v>5.49</v>
      </c>
      <c r="F339" s="92"/>
      <c r="G339" s="91">
        <v>5.27</v>
      </c>
      <c r="H339" s="92"/>
      <c r="I339" s="91">
        <v>16.3</v>
      </c>
      <c r="J339" s="92"/>
      <c r="K339" s="91">
        <v>134</v>
      </c>
      <c r="L339" s="92"/>
      <c r="M339" s="91">
        <v>5.81</v>
      </c>
      <c r="N339" s="92"/>
      <c r="O339" s="9" t="s">
        <v>67</v>
      </c>
    </row>
    <row r="340" spans="1:15" ht="18.600000000000001" customHeight="1">
      <c r="A340" s="7"/>
      <c r="B340" s="8" t="s">
        <v>157</v>
      </c>
      <c r="C340" s="89">
        <v>160</v>
      </c>
      <c r="D340" s="90"/>
      <c r="E340" s="91">
        <v>12.4</v>
      </c>
      <c r="F340" s="92"/>
      <c r="G340" s="91">
        <v>8.49</v>
      </c>
      <c r="H340" s="92"/>
      <c r="I340" s="91">
        <v>12.5</v>
      </c>
      <c r="J340" s="92"/>
      <c r="K340" s="91">
        <v>167</v>
      </c>
      <c r="L340" s="92"/>
      <c r="M340" s="91">
        <v>95.09</v>
      </c>
      <c r="N340" s="92"/>
      <c r="O340" s="9" t="s">
        <v>69</v>
      </c>
    </row>
    <row r="341" spans="1:15" ht="18.600000000000001" customHeight="1">
      <c r="A341" s="7"/>
      <c r="B341" s="8" t="s">
        <v>158</v>
      </c>
      <c r="C341" s="89">
        <v>50</v>
      </c>
      <c r="D341" s="90"/>
      <c r="E341" s="91">
        <v>0.95</v>
      </c>
      <c r="F341" s="92"/>
      <c r="G341" s="91">
        <v>2.94</v>
      </c>
      <c r="H341" s="92"/>
      <c r="I341" s="91">
        <v>3.98</v>
      </c>
      <c r="J341" s="92"/>
      <c r="K341" s="91">
        <v>46</v>
      </c>
      <c r="L341" s="92"/>
      <c r="M341" s="91">
        <v>1.1599999999999999</v>
      </c>
      <c r="N341" s="92"/>
      <c r="O341" s="9" t="s">
        <v>159</v>
      </c>
    </row>
    <row r="342" spans="1:15" ht="18.600000000000001" customHeight="1">
      <c r="A342" s="7"/>
      <c r="B342" s="8" t="s">
        <v>160</v>
      </c>
      <c r="C342" s="89">
        <v>200</v>
      </c>
      <c r="D342" s="90"/>
      <c r="E342" s="91">
        <v>0.16</v>
      </c>
      <c r="F342" s="92"/>
      <c r="G342" s="91">
        <v>0.16</v>
      </c>
      <c r="H342" s="92"/>
      <c r="I342" s="91">
        <v>23.9</v>
      </c>
      <c r="J342" s="92"/>
      <c r="K342" s="91">
        <v>97</v>
      </c>
      <c r="L342" s="92"/>
      <c r="M342" s="91">
        <v>1.72</v>
      </c>
      <c r="N342" s="92"/>
      <c r="O342" s="9" t="s">
        <v>377</v>
      </c>
    </row>
    <row r="343" spans="1:15" ht="18.600000000000001" customHeight="1" thickBot="1">
      <c r="A343" s="7"/>
      <c r="B343" s="7" t="s">
        <v>27</v>
      </c>
      <c r="C343" s="89">
        <v>50</v>
      </c>
      <c r="D343" s="90"/>
      <c r="E343" s="91">
        <v>3.3</v>
      </c>
      <c r="F343" s="92"/>
      <c r="G343" s="91">
        <v>0.6</v>
      </c>
      <c r="H343" s="92"/>
      <c r="I343" s="91">
        <v>16.78</v>
      </c>
      <c r="J343" s="92"/>
      <c r="K343" s="91">
        <v>99.39</v>
      </c>
      <c r="L343" s="92"/>
      <c r="M343" s="91">
        <v>0</v>
      </c>
      <c r="N343" s="92"/>
      <c r="O343" s="9"/>
    </row>
    <row r="344" spans="1:15" ht="18.600000000000001" customHeight="1" thickBot="1">
      <c r="A344" s="10"/>
      <c r="B344" s="11"/>
      <c r="C344" s="81">
        <f>SUM(C338:C343)</f>
        <v>710</v>
      </c>
      <c r="D344" s="82"/>
      <c r="E344" s="83">
        <f>SUM(E338:F343)</f>
        <v>23.03</v>
      </c>
      <c r="F344" s="84"/>
      <c r="G344" s="83">
        <f>SUM(G338:H343)</f>
        <v>20.57</v>
      </c>
      <c r="H344" s="84"/>
      <c r="I344" s="83">
        <f>SUM(I338:J343)</f>
        <v>77.319999999999993</v>
      </c>
      <c r="J344" s="84"/>
      <c r="K344" s="83">
        <f>SUM(K338:L343)</f>
        <v>589.39</v>
      </c>
      <c r="L344" s="84"/>
      <c r="M344" s="83">
        <f>SUM(M338:N343)</f>
        <v>114.97999999999999</v>
      </c>
      <c r="N344" s="126"/>
      <c r="O344" s="12"/>
    </row>
    <row r="345" spans="1:15" ht="18.600000000000001" customHeight="1">
      <c r="A345" s="18"/>
      <c r="B345" s="18"/>
      <c r="C345" s="102"/>
      <c r="D345" s="103"/>
      <c r="E345" s="104"/>
      <c r="F345" s="105"/>
      <c r="G345" s="104"/>
      <c r="H345" s="105"/>
      <c r="I345" s="104"/>
      <c r="J345" s="105"/>
      <c r="K345" s="104"/>
      <c r="L345" s="105"/>
      <c r="M345" s="104"/>
      <c r="N345" s="105"/>
      <c r="O345" s="14"/>
    </row>
    <row r="346" spans="1:15" ht="18.600000000000001" customHeight="1">
      <c r="A346" s="18" t="s">
        <v>28</v>
      </c>
      <c r="B346" s="8" t="s">
        <v>89</v>
      </c>
      <c r="C346" s="89">
        <v>180</v>
      </c>
      <c r="D346" s="90"/>
      <c r="E346" s="91">
        <v>3.47</v>
      </c>
      <c r="F346" s="92"/>
      <c r="G346" s="91">
        <v>4.66</v>
      </c>
      <c r="H346" s="92"/>
      <c r="I346" s="91">
        <v>3.25</v>
      </c>
      <c r="J346" s="92"/>
      <c r="K346" s="91">
        <v>61.4</v>
      </c>
      <c r="L346" s="92"/>
      <c r="M346" s="91">
        <v>0</v>
      </c>
      <c r="N346" s="92"/>
      <c r="O346" s="9"/>
    </row>
    <row r="347" spans="1:15" ht="18.600000000000001" customHeight="1">
      <c r="A347" s="18"/>
      <c r="B347" s="8" t="s">
        <v>161</v>
      </c>
      <c r="C347" s="89">
        <v>40</v>
      </c>
      <c r="D347" s="90"/>
      <c r="E347" s="91">
        <v>3</v>
      </c>
      <c r="F347" s="92"/>
      <c r="G347" s="91">
        <v>4.72</v>
      </c>
      <c r="H347" s="92"/>
      <c r="I347" s="91">
        <v>25.8</v>
      </c>
      <c r="J347" s="92"/>
      <c r="K347" s="91">
        <v>166.8</v>
      </c>
      <c r="L347" s="92"/>
      <c r="M347" s="91">
        <v>0</v>
      </c>
      <c r="N347" s="92"/>
      <c r="O347" s="9"/>
    </row>
    <row r="348" spans="1:15" ht="18.600000000000001" customHeight="1" thickBot="1">
      <c r="A348" s="7"/>
      <c r="B348" s="8" t="s">
        <v>91</v>
      </c>
      <c r="C348" s="89">
        <v>90</v>
      </c>
      <c r="D348" s="90"/>
      <c r="E348" s="91">
        <v>0.9</v>
      </c>
      <c r="F348" s="92"/>
      <c r="G348" s="91">
        <v>0.1</v>
      </c>
      <c r="H348" s="92"/>
      <c r="I348" s="91">
        <v>9.5</v>
      </c>
      <c r="J348" s="92"/>
      <c r="K348" s="91">
        <v>45</v>
      </c>
      <c r="L348" s="92"/>
      <c r="M348" s="91">
        <v>10</v>
      </c>
      <c r="N348" s="92"/>
      <c r="O348" s="25"/>
    </row>
    <row r="349" spans="1:15" ht="18.600000000000001" customHeight="1" thickBot="1">
      <c r="A349" s="19"/>
      <c r="B349" s="11"/>
      <c r="C349" s="81">
        <f>SUM(C346:C348)</f>
        <v>310</v>
      </c>
      <c r="D349" s="82"/>
      <c r="E349" s="83">
        <f>SUM(E346:F348)</f>
        <v>7.370000000000001</v>
      </c>
      <c r="F349" s="84"/>
      <c r="G349" s="83">
        <f>SUM(G346:H348)</f>
        <v>9.4799999999999986</v>
      </c>
      <c r="H349" s="84"/>
      <c r="I349" s="83">
        <f>SUM(I346:J348)</f>
        <v>38.549999999999997</v>
      </c>
      <c r="J349" s="84"/>
      <c r="K349" s="83">
        <f>SUM(K346:L348)</f>
        <v>273.20000000000005</v>
      </c>
      <c r="L349" s="84"/>
      <c r="M349" s="83">
        <f>SUM(M346:N348)</f>
        <v>10</v>
      </c>
      <c r="N349" s="126"/>
      <c r="O349" s="12"/>
    </row>
    <row r="350" spans="1:15" ht="18.600000000000001" customHeight="1">
      <c r="A350" s="20"/>
      <c r="B350" s="21"/>
      <c r="C350" s="102"/>
      <c r="D350" s="103"/>
      <c r="E350" s="104"/>
      <c r="F350" s="105"/>
      <c r="G350" s="104"/>
      <c r="H350" s="105"/>
      <c r="I350" s="104"/>
      <c r="J350" s="105"/>
      <c r="K350" s="104"/>
      <c r="L350" s="105"/>
      <c r="M350" s="104"/>
      <c r="N350" s="105"/>
      <c r="O350" s="22"/>
    </row>
    <row r="351" spans="1:15" ht="18.600000000000001" customHeight="1">
      <c r="A351" s="6" t="s">
        <v>31</v>
      </c>
      <c r="B351" s="8" t="s">
        <v>163</v>
      </c>
      <c r="C351" s="89">
        <v>150</v>
      </c>
      <c r="D351" s="90"/>
      <c r="E351" s="91">
        <v>3.06</v>
      </c>
      <c r="F351" s="92"/>
      <c r="G351" s="91">
        <v>6.94</v>
      </c>
      <c r="H351" s="92"/>
      <c r="I351" s="91">
        <v>16.399999999999999</v>
      </c>
      <c r="J351" s="92"/>
      <c r="K351" s="91">
        <v>137</v>
      </c>
      <c r="L351" s="92"/>
      <c r="M351" s="91">
        <v>18.16</v>
      </c>
      <c r="N351" s="92"/>
      <c r="O351" s="9" t="s">
        <v>45</v>
      </c>
    </row>
    <row r="352" spans="1:15" ht="18.600000000000001" customHeight="1">
      <c r="A352" s="6"/>
      <c r="B352" s="8" t="s">
        <v>164</v>
      </c>
      <c r="C352" s="89">
        <v>80</v>
      </c>
      <c r="D352" s="90"/>
      <c r="E352" s="89">
        <v>12.9</v>
      </c>
      <c r="F352" s="90"/>
      <c r="G352" s="89">
        <v>8.7799999999999994</v>
      </c>
      <c r="H352" s="90"/>
      <c r="I352" s="89">
        <v>9.6300000000000008</v>
      </c>
      <c r="J352" s="90"/>
      <c r="K352" s="89">
        <v>132.19999999999999</v>
      </c>
      <c r="L352" s="90"/>
      <c r="M352" s="89">
        <v>0.31</v>
      </c>
      <c r="N352" s="90"/>
      <c r="O352" s="9" t="s">
        <v>165</v>
      </c>
    </row>
    <row r="353" spans="1:15" ht="18.600000000000001" customHeight="1">
      <c r="A353" s="6" t="s">
        <v>330</v>
      </c>
      <c r="B353" s="8" t="s">
        <v>93</v>
      </c>
      <c r="C353" s="89">
        <v>50</v>
      </c>
      <c r="D353" s="90"/>
      <c r="E353" s="91">
        <v>0.66</v>
      </c>
      <c r="F353" s="92"/>
      <c r="G353" s="91">
        <v>0.12</v>
      </c>
      <c r="H353" s="92"/>
      <c r="I353" s="91">
        <v>2.2799999999999998</v>
      </c>
      <c r="J353" s="92"/>
      <c r="K353" s="91">
        <v>12</v>
      </c>
      <c r="L353" s="92"/>
      <c r="M353" s="91">
        <v>15</v>
      </c>
      <c r="N353" s="92"/>
      <c r="O353" s="9"/>
    </row>
    <row r="354" spans="1:15" ht="18.600000000000001" customHeight="1">
      <c r="A354" s="7"/>
      <c r="B354" s="8" t="s">
        <v>36</v>
      </c>
      <c r="C354" s="89">
        <v>200</v>
      </c>
      <c r="D354" s="90"/>
      <c r="E354" s="91">
        <v>0.13</v>
      </c>
      <c r="F354" s="92"/>
      <c r="G354" s="91">
        <v>0.02</v>
      </c>
      <c r="H354" s="92"/>
      <c r="I354" s="91">
        <v>10.220000000000001</v>
      </c>
      <c r="J354" s="92"/>
      <c r="K354" s="91">
        <v>45.56</v>
      </c>
      <c r="L354" s="92"/>
      <c r="M354" s="91">
        <v>3.14</v>
      </c>
      <c r="N354" s="92"/>
      <c r="O354" s="9" t="s">
        <v>266</v>
      </c>
    </row>
    <row r="355" spans="1:15" ht="18.600000000000001" customHeight="1" thickBot="1">
      <c r="A355" s="16"/>
      <c r="B355" s="24" t="s">
        <v>37</v>
      </c>
      <c r="C355" s="85">
        <v>60</v>
      </c>
      <c r="D355" s="86"/>
      <c r="E355" s="87">
        <v>3.97</v>
      </c>
      <c r="F355" s="88"/>
      <c r="G355" s="87">
        <v>0.39</v>
      </c>
      <c r="H355" s="88"/>
      <c r="I355" s="87">
        <v>28.02</v>
      </c>
      <c r="J355" s="88"/>
      <c r="K355" s="87">
        <v>134.1</v>
      </c>
      <c r="L355" s="88"/>
      <c r="M355" s="87">
        <v>0</v>
      </c>
      <c r="N355" s="88"/>
      <c r="O355" s="25"/>
    </row>
    <row r="356" spans="1:15" ht="18.600000000000001" customHeight="1" thickBot="1">
      <c r="A356" s="11"/>
      <c r="B356" s="11"/>
      <c r="C356" s="81">
        <f t="shared" ref="C356" si="51">SUM(C351:C355)</f>
        <v>540</v>
      </c>
      <c r="D356" s="82"/>
      <c r="E356" s="83">
        <f>SUM(E351:F355)</f>
        <v>20.72</v>
      </c>
      <c r="F356" s="84"/>
      <c r="G356" s="83">
        <f t="shared" ref="G356" si="52">SUM(G351:H355)</f>
        <v>16.249999999999996</v>
      </c>
      <c r="H356" s="84"/>
      <c r="I356" s="83">
        <f t="shared" ref="I356" si="53">SUM(I351:J355)</f>
        <v>66.55</v>
      </c>
      <c r="J356" s="84"/>
      <c r="K356" s="83">
        <f t="shared" ref="K356" si="54">SUM(K351:L355)</f>
        <v>460.86</v>
      </c>
      <c r="L356" s="84"/>
      <c r="M356" s="83">
        <f t="shared" ref="M356" si="55">SUM(M351:N355)</f>
        <v>36.61</v>
      </c>
      <c r="N356" s="126"/>
      <c r="O356" s="26"/>
    </row>
    <row r="357" spans="1:15" ht="37.5" customHeight="1">
      <c r="A357" s="27" t="s">
        <v>166</v>
      </c>
      <c r="B357" s="28"/>
      <c r="C357" s="77"/>
      <c r="D357" s="78"/>
      <c r="E357" s="79">
        <f>E334+E336+E344+E349+E356</f>
        <v>64.42</v>
      </c>
      <c r="F357" s="80"/>
      <c r="G357" s="79">
        <f>G334+G336+G344+G349+G356</f>
        <v>61.86</v>
      </c>
      <c r="H357" s="80"/>
      <c r="I357" s="79">
        <f>I334+I336+I344+I349+I356</f>
        <v>267.71999999999997</v>
      </c>
      <c r="J357" s="80"/>
      <c r="K357" s="79">
        <f>K334+K336+K344+K349+K356</f>
        <v>1856.65</v>
      </c>
      <c r="L357" s="80"/>
      <c r="M357" s="79">
        <f>M334+M336+M344+M349+M356</f>
        <v>168.38</v>
      </c>
      <c r="N357" s="80"/>
      <c r="O357" s="29"/>
    </row>
    <row r="366" spans="1:15" ht="18.600000000000001" customHeight="1">
      <c r="A366" s="3"/>
      <c r="B366" s="2"/>
      <c r="C366" s="3"/>
      <c r="D366" s="3"/>
      <c r="E366" s="3" t="s">
        <v>167</v>
      </c>
      <c r="F366" s="3"/>
      <c r="G366" s="36"/>
      <c r="H366" s="36"/>
      <c r="I366" s="36"/>
      <c r="J366" s="36"/>
      <c r="K366" s="36"/>
      <c r="L366" s="36"/>
      <c r="M366" s="37"/>
      <c r="N366" s="37"/>
      <c r="O366" s="3"/>
    </row>
    <row r="367" spans="1:15" ht="18.600000000000001" customHeight="1">
      <c r="A367" s="114" t="s">
        <v>1</v>
      </c>
      <c r="B367" s="114" t="s">
        <v>2</v>
      </c>
      <c r="C367" s="117" t="s">
        <v>321</v>
      </c>
      <c r="D367" s="118"/>
      <c r="E367" s="123" t="s">
        <v>4</v>
      </c>
      <c r="F367" s="124"/>
      <c r="G367" s="124"/>
      <c r="H367" s="124"/>
      <c r="I367" s="124"/>
      <c r="J367" s="125"/>
      <c r="K367" s="117" t="s">
        <v>5</v>
      </c>
      <c r="L367" s="118"/>
      <c r="M367" s="117" t="s">
        <v>6</v>
      </c>
      <c r="N367" s="118"/>
      <c r="O367" s="74" t="s">
        <v>7</v>
      </c>
    </row>
    <row r="368" spans="1:15" ht="18.600000000000001" customHeight="1">
      <c r="A368" s="115"/>
      <c r="B368" s="115"/>
      <c r="C368" s="119"/>
      <c r="D368" s="120"/>
      <c r="E368" s="110" t="s">
        <v>8</v>
      </c>
      <c r="F368" s="111"/>
      <c r="G368" s="110" t="s">
        <v>9</v>
      </c>
      <c r="H368" s="111"/>
      <c r="I368" s="110" t="s">
        <v>10</v>
      </c>
      <c r="J368" s="111"/>
      <c r="K368" s="119"/>
      <c r="L368" s="120"/>
      <c r="M368" s="119"/>
      <c r="N368" s="120"/>
      <c r="O368" s="75"/>
    </row>
    <row r="369" spans="1:15" ht="18.600000000000001" customHeight="1">
      <c r="A369" s="116"/>
      <c r="B369" s="116"/>
      <c r="C369" s="121"/>
      <c r="D369" s="122"/>
      <c r="E369" s="112"/>
      <c r="F369" s="113"/>
      <c r="G369" s="112"/>
      <c r="H369" s="113"/>
      <c r="I369" s="112"/>
      <c r="J369" s="113"/>
      <c r="K369" s="121"/>
      <c r="L369" s="122"/>
      <c r="M369" s="121"/>
      <c r="N369" s="122"/>
      <c r="O369" s="76"/>
    </row>
    <row r="370" spans="1:15" ht="18.600000000000001" customHeight="1">
      <c r="A370" s="6" t="s">
        <v>169</v>
      </c>
      <c r="B370" s="6"/>
      <c r="C370" s="89"/>
      <c r="D370" s="90"/>
      <c r="E370" s="89"/>
      <c r="F370" s="90"/>
      <c r="G370" s="89"/>
      <c r="H370" s="90"/>
      <c r="I370" s="89"/>
      <c r="J370" s="90"/>
      <c r="K370" s="89"/>
      <c r="L370" s="90"/>
      <c r="M370" s="89"/>
      <c r="N370" s="90"/>
      <c r="O370" s="7"/>
    </row>
    <row r="371" spans="1:15" ht="18.600000000000001" customHeight="1">
      <c r="A371" s="6" t="s">
        <v>12</v>
      </c>
      <c r="B371" s="8" t="s">
        <v>170</v>
      </c>
      <c r="C371" s="89">
        <v>150</v>
      </c>
      <c r="D371" s="90"/>
      <c r="E371" s="91">
        <v>12.5</v>
      </c>
      <c r="F371" s="92"/>
      <c r="G371" s="91">
        <v>11.8</v>
      </c>
      <c r="H371" s="92"/>
      <c r="I371" s="91">
        <v>23.9</v>
      </c>
      <c r="J371" s="92"/>
      <c r="K371" s="91">
        <v>209</v>
      </c>
      <c r="L371" s="92"/>
      <c r="M371" s="91">
        <v>6.56</v>
      </c>
      <c r="N371" s="92"/>
      <c r="O371" s="9" t="s">
        <v>171</v>
      </c>
    </row>
    <row r="372" spans="1:15" ht="18.600000000000001" customHeight="1">
      <c r="A372" s="7"/>
      <c r="B372" s="8" t="s">
        <v>43</v>
      </c>
      <c r="C372" s="89">
        <v>200</v>
      </c>
      <c r="D372" s="90"/>
      <c r="E372" s="91">
        <v>3.67</v>
      </c>
      <c r="F372" s="92"/>
      <c r="G372" s="91">
        <v>3.19</v>
      </c>
      <c r="H372" s="92"/>
      <c r="I372" s="91">
        <v>15.8</v>
      </c>
      <c r="J372" s="92"/>
      <c r="K372" s="91">
        <v>107</v>
      </c>
      <c r="L372" s="92"/>
      <c r="M372" s="91">
        <v>1.43</v>
      </c>
      <c r="N372" s="92"/>
      <c r="O372" s="9" t="s">
        <v>64</v>
      </c>
    </row>
    <row r="373" spans="1:15" ht="18.600000000000001" customHeight="1" thickBot="1">
      <c r="A373" s="7"/>
      <c r="B373" s="8" t="s">
        <v>16</v>
      </c>
      <c r="C373" s="89">
        <v>45</v>
      </c>
      <c r="D373" s="90"/>
      <c r="E373" s="91">
        <v>4.7300000000000004</v>
      </c>
      <c r="F373" s="92"/>
      <c r="G373" s="91">
        <v>6.88</v>
      </c>
      <c r="H373" s="92"/>
      <c r="I373" s="91">
        <v>14.6</v>
      </c>
      <c r="J373" s="92"/>
      <c r="K373" s="91">
        <v>139</v>
      </c>
      <c r="L373" s="92"/>
      <c r="M373" s="91">
        <v>7.0000000000000007E-2</v>
      </c>
      <c r="N373" s="92"/>
      <c r="O373" s="9"/>
    </row>
    <row r="374" spans="1:15" ht="18.600000000000001" customHeight="1" thickBot="1">
      <c r="A374" s="10"/>
      <c r="B374" s="11"/>
      <c r="C374" s="81">
        <v>415</v>
      </c>
      <c r="D374" s="82"/>
      <c r="E374" s="83">
        <f>SUM(E371:F373)</f>
        <v>20.900000000000002</v>
      </c>
      <c r="F374" s="84"/>
      <c r="G374" s="83">
        <f>SUM(G371:H373)</f>
        <v>21.87</v>
      </c>
      <c r="H374" s="84"/>
      <c r="I374" s="83">
        <f>SUM(I371:J373)</f>
        <v>54.300000000000004</v>
      </c>
      <c r="J374" s="84"/>
      <c r="K374" s="83">
        <f>SUM(K371:L373)</f>
        <v>455</v>
      </c>
      <c r="L374" s="84"/>
      <c r="M374" s="83">
        <f>SUM(M371:N373)</f>
        <v>8.0599999999999987</v>
      </c>
      <c r="N374" s="126"/>
      <c r="O374" s="12"/>
    </row>
    <row r="375" spans="1:15" ht="18.600000000000001" customHeight="1">
      <c r="A375" s="7"/>
      <c r="B375" s="8"/>
      <c r="C375" s="106"/>
      <c r="D375" s="107"/>
      <c r="E375" s="104"/>
      <c r="F375" s="105"/>
      <c r="G375" s="104"/>
      <c r="H375" s="105"/>
      <c r="I375" s="104"/>
      <c r="J375" s="105"/>
      <c r="K375" s="104"/>
      <c r="L375" s="105"/>
      <c r="M375" s="104"/>
      <c r="N375" s="105"/>
      <c r="O375" s="9"/>
    </row>
    <row r="376" spans="1:15" ht="18.600000000000001" customHeight="1">
      <c r="A376" s="6" t="s">
        <v>18</v>
      </c>
      <c r="B376" s="8" t="s">
        <v>351</v>
      </c>
      <c r="C376" s="89">
        <v>100</v>
      </c>
      <c r="D376" s="90"/>
      <c r="E376" s="91">
        <v>0.18</v>
      </c>
      <c r="F376" s="92"/>
      <c r="G376" s="91">
        <v>0.2</v>
      </c>
      <c r="H376" s="92"/>
      <c r="I376" s="91">
        <v>18</v>
      </c>
      <c r="J376" s="92"/>
      <c r="K376" s="91">
        <v>90</v>
      </c>
      <c r="L376" s="92"/>
      <c r="M376" s="91">
        <v>20</v>
      </c>
      <c r="N376" s="92"/>
      <c r="O376" s="13"/>
    </row>
    <row r="377" spans="1:15" ht="18.600000000000001" customHeight="1">
      <c r="A377" s="6"/>
      <c r="B377" s="30"/>
      <c r="C377" s="89"/>
      <c r="D377" s="90"/>
      <c r="E377" s="91"/>
      <c r="F377" s="92"/>
      <c r="G377" s="91"/>
      <c r="H377" s="92"/>
      <c r="I377" s="91"/>
      <c r="J377" s="92"/>
      <c r="K377" s="91"/>
      <c r="L377" s="92"/>
      <c r="M377" s="91"/>
      <c r="N377" s="92"/>
      <c r="O377" s="9"/>
    </row>
    <row r="378" spans="1:15" ht="18.600000000000001" customHeight="1">
      <c r="A378" s="6" t="s">
        <v>19</v>
      </c>
      <c r="B378" s="30" t="s">
        <v>172</v>
      </c>
      <c r="C378" s="89">
        <v>60</v>
      </c>
      <c r="D378" s="90"/>
      <c r="E378" s="91">
        <v>1.18</v>
      </c>
      <c r="F378" s="92"/>
      <c r="G378" s="91">
        <v>3.1</v>
      </c>
      <c r="H378" s="92"/>
      <c r="I378" s="91">
        <v>5.85</v>
      </c>
      <c r="J378" s="92"/>
      <c r="K378" s="91">
        <v>56.4</v>
      </c>
      <c r="L378" s="92"/>
      <c r="M378" s="91">
        <v>9.3800000000000008</v>
      </c>
      <c r="N378" s="92"/>
      <c r="O378" s="9" t="s">
        <v>75</v>
      </c>
    </row>
    <row r="379" spans="1:15" ht="18.600000000000001" customHeight="1">
      <c r="A379" s="6"/>
      <c r="B379" s="8" t="s">
        <v>173</v>
      </c>
      <c r="C379" s="89">
        <v>200</v>
      </c>
      <c r="D379" s="90"/>
      <c r="E379" s="91">
        <v>2.1</v>
      </c>
      <c r="F379" s="92"/>
      <c r="G379" s="91">
        <v>3.36</v>
      </c>
      <c r="H379" s="92"/>
      <c r="I379" s="91">
        <v>12.1</v>
      </c>
      <c r="J379" s="92"/>
      <c r="K379" s="91">
        <v>87</v>
      </c>
      <c r="L379" s="92"/>
      <c r="M379" s="91">
        <v>5.75</v>
      </c>
      <c r="N379" s="92"/>
      <c r="O379" s="9" t="s">
        <v>372</v>
      </c>
    </row>
    <row r="380" spans="1:15" ht="18.600000000000001" customHeight="1">
      <c r="A380" s="23"/>
      <c r="B380" s="15" t="s">
        <v>174</v>
      </c>
      <c r="C380" s="89">
        <v>180</v>
      </c>
      <c r="D380" s="90"/>
      <c r="E380" s="91">
        <v>14.9</v>
      </c>
      <c r="F380" s="92"/>
      <c r="G380" s="91">
        <v>14.6</v>
      </c>
      <c r="H380" s="92"/>
      <c r="I380" s="91">
        <v>36.799999999999997</v>
      </c>
      <c r="J380" s="92"/>
      <c r="K380" s="91">
        <v>332</v>
      </c>
      <c r="L380" s="92"/>
      <c r="M380" s="91">
        <v>1</v>
      </c>
      <c r="N380" s="92"/>
      <c r="O380" s="9" t="s">
        <v>85</v>
      </c>
    </row>
    <row r="381" spans="1:15" ht="18.600000000000001" customHeight="1">
      <c r="A381" s="7"/>
      <c r="B381" s="8" t="s">
        <v>88</v>
      </c>
      <c r="C381" s="89">
        <v>200</v>
      </c>
      <c r="D381" s="90"/>
      <c r="E381" s="91">
        <v>0.5</v>
      </c>
      <c r="F381" s="92"/>
      <c r="G381" s="91">
        <v>0</v>
      </c>
      <c r="H381" s="92"/>
      <c r="I381" s="91">
        <v>18.899999999999999</v>
      </c>
      <c r="J381" s="92"/>
      <c r="K381" s="91">
        <v>65</v>
      </c>
      <c r="L381" s="92"/>
      <c r="M381" s="91">
        <v>45.1</v>
      </c>
      <c r="N381" s="92"/>
      <c r="O381" s="9" t="s">
        <v>156</v>
      </c>
    </row>
    <row r="382" spans="1:15" ht="18.600000000000001" customHeight="1" thickBot="1">
      <c r="A382" s="7"/>
      <c r="B382" s="7" t="s">
        <v>27</v>
      </c>
      <c r="C382" s="89">
        <v>50</v>
      </c>
      <c r="D382" s="90"/>
      <c r="E382" s="91">
        <v>3.3</v>
      </c>
      <c r="F382" s="92"/>
      <c r="G382" s="91">
        <v>0.6</v>
      </c>
      <c r="H382" s="92"/>
      <c r="I382" s="91">
        <v>16.78</v>
      </c>
      <c r="J382" s="92"/>
      <c r="K382" s="91">
        <v>99.39</v>
      </c>
      <c r="L382" s="92"/>
      <c r="M382" s="91">
        <v>0</v>
      </c>
      <c r="N382" s="92"/>
      <c r="O382" s="9"/>
    </row>
    <row r="383" spans="1:15" ht="18.600000000000001" customHeight="1" thickBot="1">
      <c r="A383" s="10"/>
      <c r="B383" s="11"/>
      <c r="C383" s="81">
        <f>SUM(C379:C382)</f>
        <v>630</v>
      </c>
      <c r="D383" s="82"/>
      <c r="E383" s="83">
        <f>SUM(E378:F382)</f>
        <v>21.98</v>
      </c>
      <c r="F383" s="84"/>
      <c r="G383" s="83">
        <f>SUM(G378:H382)</f>
        <v>21.66</v>
      </c>
      <c r="H383" s="84"/>
      <c r="I383" s="83">
        <f>SUM(I378:J382)</f>
        <v>90.43</v>
      </c>
      <c r="J383" s="84"/>
      <c r="K383" s="83">
        <f>SUM(K378:L382)</f>
        <v>639.79</v>
      </c>
      <c r="L383" s="84"/>
      <c r="M383" s="83">
        <f>SUM(M378:N382)</f>
        <v>61.230000000000004</v>
      </c>
      <c r="N383" s="126"/>
      <c r="O383" s="12"/>
    </row>
    <row r="384" spans="1:15" ht="18.600000000000001" customHeight="1">
      <c r="A384" s="18"/>
      <c r="B384" s="18"/>
      <c r="C384" s="102"/>
      <c r="D384" s="103"/>
      <c r="E384" s="104"/>
      <c r="F384" s="105"/>
      <c r="G384" s="104"/>
      <c r="H384" s="105"/>
      <c r="I384" s="104"/>
      <c r="J384" s="105"/>
      <c r="K384" s="104"/>
      <c r="L384" s="105"/>
      <c r="M384" s="104"/>
      <c r="N384" s="105"/>
      <c r="O384" s="14"/>
    </row>
    <row r="385" spans="1:15" ht="18.600000000000001" customHeight="1">
      <c r="A385" s="18" t="s">
        <v>28</v>
      </c>
      <c r="B385" s="8" t="s">
        <v>29</v>
      </c>
      <c r="C385" s="89">
        <v>180</v>
      </c>
      <c r="D385" s="90"/>
      <c r="E385" s="91">
        <v>5.22</v>
      </c>
      <c r="F385" s="92"/>
      <c r="G385" s="91">
        <v>4.5</v>
      </c>
      <c r="H385" s="92"/>
      <c r="I385" s="91">
        <v>7.2</v>
      </c>
      <c r="J385" s="92"/>
      <c r="K385" s="91">
        <v>90</v>
      </c>
      <c r="L385" s="92"/>
      <c r="M385" s="91">
        <v>1.26</v>
      </c>
      <c r="N385" s="92"/>
      <c r="O385" s="9"/>
    </row>
    <row r="386" spans="1:15" ht="18.600000000000001" customHeight="1" thickBot="1">
      <c r="A386" s="7"/>
      <c r="B386" s="8" t="s">
        <v>175</v>
      </c>
      <c r="C386" s="89">
        <v>80</v>
      </c>
      <c r="D386" s="90"/>
      <c r="E386" s="91">
        <v>4.5</v>
      </c>
      <c r="F386" s="92"/>
      <c r="G386" s="91">
        <v>3.8</v>
      </c>
      <c r="H386" s="92"/>
      <c r="I386" s="91">
        <v>27.2</v>
      </c>
      <c r="J386" s="92"/>
      <c r="K386" s="91">
        <v>161</v>
      </c>
      <c r="L386" s="92"/>
      <c r="M386" s="91">
        <v>1.1299999999999999</v>
      </c>
      <c r="N386" s="92"/>
      <c r="O386" s="9" t="s">
        <v>369</v>
      </c>
    </row>
    <row r="387" spans="1:15" ht="18.600000000000001" customHeight="1" thickBot="1">
      <c r="A387" s="10"/>
      <c r="B387" s="11"/>
      <c r="C387" s="81">
        <f>SUM(C385:C386)</f>
        <v>260</v>
      </c>
      <c r="D387" s="82"/>
      <c r="E387" s="83">
        <f>SUM(E385:F386)</f>
        <v>9.7199999999999989</v>
      </c>
      <c r="F387" s="84"/>
      <c r="G387" s="83">
        <f>SUM(G385:H386)</f>
        <v>8.3000000000000007</v>
      </c>
      <c r="H387" s="84"/>
      <c r="I387" s="83">
        <f>SUM(I385:J386)</f>
        <v>34.4</v>
      </c>
      <c r="J387" s="84"/>
      <c r="K387" s="83">
        <f>SUM(K385:L386)</f>
        <v>251</v>
      </c>
      <c r="L387" s="84"/>
      <c r="M387" s="83">
        <f>SUM(M385:N386)</f>
        <v>2.3899999999999997</v>
      </c>
      <c r="N387" s="126"/>
      <c r="O387" s="12"/>
    </row>
    <row r="388" spans="1:15" ht="18.600000000000001" customHeight="1">
      <c r="A388" s="18"/>
      <c r="B388" s="8"/>
      <c r="C388" s="102"/>
      <c r="D388" s="103"/>
      <c r="E388" s="104"/>
      <c r="F388" s="105"/>
      <c r="G388" s="104"/>
      <c r="H388" s="105"/>
      <c r="I388" s="104"/>
      <c r="J388" s="105"/>
      <c r="K388" s="104"/>
      <c r="L388" s="105"/>
      <c r="M388" s="104"/>
      <c r="N388" s="105"/>
      <c r="O388" s="14"/>
    </row>
    <row r="389" spans="1:15" ht="18.600000000000001" customHeight="1">
      <c r="A389" s="18" t="s">
        <v>31</v>
      </c>
      <c r="B389" s="15" t="s">
        <v>331</v>
      </c>
      <c r="C389" s="89">
        <v>200</v>
      </c>
      <c r="D389" s="90"/>
      <c r="E389" s="91">
        <v>2.88</v>
      </c>
      <c r="F389" s="92"/>
      <c r="G389" s="91">
        <v>7</v>
      </c>
      <c r="H389" s="92"/>
      <c r="I389" s="91">
        <v>15.2</v>
      </c>
      <c r="J389" s="92"/>
      <c r="K389" s="91">
        <v>130</v>
      </c>
      <c r="L389" s="92"/>
      <c r="M389" s="91">
        <v>46.55</v>
      </c>
      <c r="N389" s="92"/>
      <c r="O389" s="9" t="s">
        <v>177</v>
      </c>
    </row>
    <row r="390" spans="1:15" ht="18.600000000000001" customHeight="1">
      <c r="A390" s="7"/>
      <c r="B390" s="8" t="s">
        <v>342</v>
      </c>
      <c r="C390" s="89">
        <v>40</v>
      </c>
      <c r="D390" s="90"/>
      <c r="E390" s="91">
        <v>5.5</v>
      </c>
      <c r="F390" s="92"/>
      <c r="G390" s="91">
        <v>12</v>
      </c>
      <c r="H390" s="92"/>
      <c r="I390" s="91">
        <v>0.2</v>
      </c>
      <c r="J390" s="92"/>
      <c r="K390" s="91">
        <v>130</v>
      </c>
      <c r="L390" s="92"/>
      <c r="M390" s="91">
        <v>0</v>
      </c>
      <c r="N390" s="92"/>
      <c r="O390" s="9"/>
    </row>
    <row r="391" spans="1:15" ht="18.600000000000001" customHeight="1">
      <c r="A391" s="7"/>
      <c r="B391" s="8" t="s">
        <v>58</v>
      </c>
      <c r="C391" s="89">
        <v>200</v>
      </c>
      <c r="D391" s="90"/>
      <c r="E391" s="91">
        <v>0.06</v>
      </c>
      <c r="F391" s="92"/>
      <c r="G391" s="91">
        <v>0.02</v>
      </c>
      <c r="H391" s="92"/>
      <c r="I391" s="91">
        <v>9.99</v>
      </c>
      <c r="J391" s="92"/>
      <c r="K391" s="91">
        <v>40</v>
      </c>
      <c r="L391" s="92"/>
      <c r="M391" s="91">
        <v>0.03</v>
      </c>
      <c r="N391" s="92"/>
      <c r="O391" s="9" t="s">
        <v>363</v>
      </c>
    </row>
    <row r="392" spans="1:15" ht="18.600000000000001" customHeight="1">
      <c r="A392" s="16"/>
      <c r="B392" s="24" t="s">
        <v>37</v>
      </c>
      <c r="C392" s="89">
        <v>50</v>
      </c>
      <c r="D392" s="90"/>
      <c r="E392" s="91">
        <v>3.97</v>
      </c>
      <c r="F392" s="92"/>
      <c r="G392" s="91">
        <v>0.39</v>
      </c>
      <c r="H392" s="92"/>
      <c r="I392" s="91">
        <v>28.02</v>
      </c>
      <c r="J392" s="92"/>
      <c r="K392" s="91">
        <v>134.1</v>
      </c>
      <c r="L392" s="92"/>
      <c r="M392" s="91">
        <v>0</v>
      </c>
      <c r="N392" s="92"/>
      <c r="O392" s="25"/>
    </row>
    <row r="393" spans="1:15" ht="18.600000000000001" customHeight="1" thickBot="1">
      <c r="A393" s="16"/>
      <c r="B393" s="8" t="s">
        <v>65</v>
      </c>
      <c r="C393" s="89">
        <v>100</v>
      </c>
      <c r="D393" s="90"/>
      <c r="E393" s="91">
        <v>0.18</v>
      </c>
      <c r="F393" s="92"/>
      <c r="G393" s="91">
        <v>0.2</v>
      </c>
      <c r="H393" s="92"/>
      <c r="I393" s="91">
        <v>18</v>
      </c>
      <c r="J393" s="92"/>
      <c r="K393" s="91">
        <v>90</v>
      </c>
      <c r="L393" s="92"/>
      <c r="M393" s="91">
        <v>20</v>
      </c>
      <c r="N393" s="92"/>
      <c r="O393" s="25"/>
    </row>
    <row r="394" spans="1:15" ht="18.600000000000001" customHeight="1" thickBot="1">
      <c r="A394" s="11"/>
      <c r="B394" s="11"/>
      <c r="C394" s="81">
        <f>SUM(C389:C393)</f>
        <v>590</v>
      </c>
      <c r="D394" s="82"/>
      <c r="E394" s="83">
        <f>SUM(E389:F393)</f>
        <v>12.59</v>
      </c>
      <c r="F394" s="84"/>
      <c r="G394" s="83">
        <f>SUM(G389:H393)</f>
        <v>19.61</v>
      </c>
      <c r="H394" s="84"/>
      <c r="I394" s="83">
        <f>SUM(I389:J393)</f>
        <v>71.41</v>
      </c>
      <c r="J394" s="84"/>
      <c r="K394" s="83">
        <f>SUM(K389:L393)</f>
        <v>524.1</v>
      </c>
      <c r="L394" s="84"/>
      <c r="M394" s="83">
        <f>SUM(M389:N393)</f>
        <v>66.58</v>
      </c>
      <c r="N394" s="126"/>
      <c r="O394" s="26"/>
    </row>
    <row r="395" spans="1:15" ht="37.5" customHeight="1">
      <c r="A395" s="27" t="s">
        <v>179</v>
      </c>
      <c r="B395" s="28"/>
      <c r="C395" s="77"/>
      <c r="D395" s="78"/>
      <c r="E395" s="79">
        <f>E374+E376+E383+E387+E394</f>
        <v>65.37</v>
      </c>
      <c r="F395" s="80"/>
      <c r="G395" s="79">
        <f>G374+G376+G383+G387+G394</f>
        <v>71.64</v>
      </c>
      <c r="H395" s="80"/>
      <c r="I395" s="79">
        <f>I374+I376+I383+I387+I394</f>
        <v>268.54000000000002</v>
      </c>
      <c r="J395" s="80"/>
      <c r="K395" s="79">
        <f>K374+K376+K383+K387+K394</f>
        <v>1959.8899999999999</v>
      </c>
      <c r="L395" s="80"/>
      <c r="M395" s="79">
        <f>M374+M376+M383+M387+M394</f>
        <v>158.26</v>
      </c>
      <c r="N395" s="80"/>
      <c r="O395" s="29"/>
    </row>
    <row r="407" spans="1:15" ht="18.600000000000001" customHeight="1">
      <c r="A407" s="3"/>
      <c r="B407" s="2"/>
      <c r="C407" s="3"/>
      <c r="D407" s="3"/>
      <c r="E407" s="3" t="s">
        <v>180</v>
      </c>
      <c r="F407" s="3"/>
      <c r="G407" s="3"/>
      <c r="H407" s="3"/>
      <c r="I407" s="3"/>
      <c r="J407" s="3"/>
      <c r="K407" s="3"/>
      <c r="L407" s="3"/>
      <c r="M407" s="3"/>
      <c r="N407" s="3"/>
      <c r="O407" s="3"/>
    </row>
    <row r="408" spans="1:15" ht="18.600000000000001" customHeight="1">
      <c r="A408" s="114" t="s">
        <v>1</v>
      </c>
      <c r="B408" s="114" t="s">
        <v>2</v>
      </c>
      <c r="C408" s="117" t="s">
        <v>321</v>
      </c>
      <c r="D408" s="118"/>
      <c r="E408" s="123" t="s">
        <v>4</v>
      </c>
      <c r="F408" s="124"/>
      <c r="G408" s="124"/>
      <c r="H408" s="124"/>
      <c r="I408" s="124"/>
      <c r="J408" s="125"/>
      <c r="K408" s="117" t="s">
        <v>5</v>
      </c>
      <c r="L408" s="118"/>
      <c r="M408" s="117" t="s">
        <v>6</v>
      </c>
      <c r="N408" s="118"/>
      <c r="O408" s="74" t="s">
        <v>7</v>
      </c>
    </row>
    <row r="409" spans="1:15" ht="18.600000000000001" customHeight="1">
      <c r="A409" s="115"/>
      <c r="B409" s="115"/>
      <c r="C409" s="119"/>
      <c r="D409" s="120"/>
      <c r="E409" s="110" t="s">
        <v>8</v>
      </c>
      <c r="F409" s="111"/>
      <c r="G409" s="110" t="s">
        <v>9</v>
      </c>
      <c r="H409" s="111"/>
      <c r="I409" s="110" t="s">
        <v>10</v>
      </c>
      <c r="J409" s="111"/>
      <c r="K409" s="119"/>
      <c r="L409" s="120"/>
      <c r="M409" s="119"/>
      <c r="N409" s="120"/>
      <c r="O409" s="75"/>
    </row>
    <row r="410" spans="1:15" ht="18.600000000000001" customHeight="1">
      <c r="A410" s="116"/>
      <c r="B410" s="116"/>
      <c r="C410" s="121"/>
      <c r="D410" s="122"/>
      <c r="E410" s="112"/>
      <c r="F410" s="113"/>
      <c r="G410" s="112"/>
      <c r="H410" s="113"/>
      <c r="I410" s="112"/>
      <c r="J410" s="113"/>
      <c r="K410" s="121"/>
      <c r="L410" s="122"/>
      <c r="M410" s="121"/>
      <c r="N410" s="122"/>
      <c r="O410" s="76"/>
    </row>
    <row r="411" spans="1:15" ht="18.600000000000001" customHeight="1">
      <c r="A411" s="6" t="s">
        <v>181</v>
      </c>
      <c r="B411" s="6"/>
      <c r="C411" s="89"/>
      <c r="D411" s="90"/>
      <c r="E411" s="89"/>
      <c r="F411" s="90"/>
      <c r="G411" s="89"/>
      <c r="H411" s="90"/>
      <c r="I411" s="89"/>
      <c r="J411" s="90"/>
      <c r="K411" s="89"/>
      <c r="L411" s="90"/>
      <c r="M411" s="89"/>
      <c r="N411" s="90"/>
      <c r="O411" s="7"/>
    </row>
    <row r="412" spans="1:15" ht="18.600000000000001" customHeight="1">
      <c r="A412" s="6" t="s">
        <v>12</v>
      </c>
      <c r="B412" s="8" t="s">
        <v>359</v>
      </c>
      <c r="C412" s="89">
        <v>200</v>
      </c>
      <c r="D412" s="90"/>
      <c r="E412" s="91">
        <v>5.97</v>
      </c>
      <c r="F412" s="92"/>
      <c r="G412" s="91">
        <v>5.26</v>
      </c>
      <c r="H412" s="92"/>
      <c r="I412" s="91">
        <v>30.73</v>
      </c>
      <c r="J412" s="92"/>
      <c r="K412" s="91">
        <v>195</v>
      </c>
      <c r="L412" s="92"/>
      <c r="M412" s="91">
        <v>0.42</v>
      </c>
      <c r="N412" s="92"/>
      <c r="O412" s="9" t="s">
        <v>358</v>
      </c>
    </row>
    <row r="413" spans="1:15" ht="18.600000000000001" customHeight="1">
      <c r="A413" s="7"/>
      <c r="B413" s="8" t="s">
        <v>15</v>
      </c>
      <c r="C413" s="89">
        <v>180</v>
      </c>
      <c r="D413" s="90"/>
      <c r="E413" s="91">
        <v>2.7</v>
      </c>
      <c r="F413" s="92"/>
      <c r="G413" s="91">
        <v>2.59</v>
      </c>
      <c r="H413" s="92"/>
      <c r="I413" s="91">
        <v>12</v>
      </c>
      <c r="J413" s="92"/>
      <c r="K413" s="91">
        <v>80</v>
      </c>
      <c r="L413" s="92"/>
      <c r="M413" s="91">
        <v>0.5</v>
      </c>
      <c r="N413" s="92"/>
      <c r="O413" s="9" t="s">
        <v>45</v>
      </c>
    </row>
    <row r="414" spans="1:15" ht="18.600000000000001" customHeight="1" thickBot="1">
      <c r="A414" s="7"/>
      <c r="B414" s="8" t="s">
        <v>183</v>
      </c>
      <c r="C414" s="108" t="s">
        <v>276</v>
      </c>
      <c r="D414" s="109"/>
      <c r="E414" s="91">
        <v>1.56</v>
      </c>
      <c r="F414" s="92"/>
      <c r="G414" s="91">
        <v>0.6</v>
      </c>
      <c r="H414" s="92"/>
      <c r="I414" s="91">
        <v>19.77</v>
      </c>
      <c r="J414" s="92"/>
      <c r="K414" s="91">
        <v>119.03</v>
      </c>
      <c r="L414" s="92"/>
      <c r="M414" s="91">
        <v>0</v>
      </c>
      <c r="N414" s="92"/>
      <c r="O414" s="9"/>
    </row>
    <row r="415" spans="1:15" ht="18.600000000000001" customHeight="1" thickBot="1">
      <c r="A415" s="10"/>
      <c r="B415" s="11"/>
      <c r="C415" s="81">
        <v>425</v>
      </c>
      <c r="D415" s="82"/>
      <c r="E415" s="83">
        <f>SUM(E412:F414)</f>
        <v>10.23</v>
      </c>
      <c r="F415" s="84"/>
      <c r="G415" s="83">
        <v>8.5500000000000007</v>
      </c>
      <c r="H415" s="84"/>
      <c r="I415" s="83">
        <f>SUM(I412:J414)</f>
        <v>62.5</v>
      </c>
      <c r="J415" s="84"/>
      <c r="K415" s="83">
        <f>SUM(K412:L414)</f>
        <v>394.03</v>
      </c>
      <c r="L415" s="84"/>
      <c r="M415" s="83">
        <f>SUM(M412:N414)</f>
        <v>0.91999999999999993</v>
      </c>
      <c r="N415" s="126"/>
      <c r="O415" s="12"/>
    </row>
    <row r="416" spans="1:15" ht="18.600000000000001" customHeight="1">
      <c r="A416" s="7"/>
      <c r="B416" s="8"/>
      <c r="C416" s="106"/>
      <c r="D416" s="107"/>
      <c r="E416" s="104"/>
      <c r="F416" s="105"/>
      <c r="G416" s="104"/>
      <c r="H416" s="105"/>
      <c r="I416" s="104"/>
      <c r="J416" s="105"/>
      <c r="K416" s="104"/>
      <c r="L416" s="105"/>
      <c r="M416" s="104"/>
      <c r="N416" s="105"/>
      <c r="O416" s="9"/>
    </row>
    <row r="417" spans="1:15" ht="18.600000000000001" customHeight="1">
      <c r="A417" s="6" t="s">
        <v>18</v>
      </c>
      <c r="B417" s="8" t="s">
        <v>347</v>
      </c>
      <c r="C417" s="89">
        <v>200</v>
      </c>
      <c r="D417" s="90"/>
      <c r="E417" s="91">
        <v>0.8</v>
      </c>
      <c r="F417" s="92"/>
      <c r="G417" s="91">
        <v>0.8</v>
      </c>
      <c r="H417" s="92"/>
      <c r="I417" s="91">
        <v>19.600000000000001</v>
      </c>
      <c r="J417" s="92"/>
      <c r="K417" s="91">
        <v>90.16</v>
      </c>
      <c r="L417" s="92"/>
      <c r="M417" s="91">
        <v>4</v>
      </c>
      <c r="N417" s="92"/>
      <c r="O417" s="13"/>
    </row>
    <row r="418" spans="1:15" ht="18.600000000000001" customHeight="1">
      <c r="A418" s="41"/>
      <c r="B418" s="30"/>
      <c r="C418" s="89"/>
      <c r="D418" s="90"/>
      <c r="E418" s="91"/>
      <c r="F418" s="92"/>
      <c r="G418" s="91"/>
      <c r="H418" s="92"/>
      <c r="I418" s="91"/>
      <c r="J418" s="92"/>
      <c r="K418" s="91"/>
      <c r="L418" s="92"/>
      <c r="M418" s="91"/>
      <c r="N418" s="92"/>
      <c r="O418" s="9"/>
    </row>
    <row r="419" spans="1:15" ht="18.600000000000001" customHeight="1">
      <c r="A419" s="6" t="s">
        <v>19</v>
      </c>
      <c r="B419" s="30" t="s">
        <v>431</v>
      </c>
      <c r="C419" s="89">
        <v>60</v>
      </c>
      <c r="D419" s="90"/>
      <c r="E419" s="91">
        <v>2.0299999999999998</v>
      </c>
      <c r="F419" s="92"/>
      <c r="G419" s="91">
        <v>4.99</v>
      </c>
      <c r="H419" s="92"/>
      <c r="I419" s="91">
        <v>5.62</v>
      </c>
      <c r="J419" s="92"/>
      <c r="K419" s="91">
        <v>76</v>
      </c>
      <c r="L419" s="92"/>
      <c r="M419" s="91">
        <v>4.21</v>
      </c>
      <c r="N419" s="92"/>
      <c r="O419" s="9" t="s">
        <v>385</v>
      </c>
    </row>
    <row r="420" spans="1:15" ht="18.600000000000001" customHeight="1">
      <c r="A420" s="7"/>
      <c r="B420" s="8" t="s">
        <v>432</v>
      </c>
      <c r="C420" s="89">
        <v>200</v>
      </c>
      <c r="D420" s="90"/>
      <c r="E420" s="91">
        <v>2.1</v>
      </c>
      <c r="F420" s="92"/>
      <c r="G420" s="91">
        <v>5.42</v>
      </c>
      <c r="H420" s="92"/>
      <c r="I420" s="91">
        <v>12.85</v>
      </c>
      <c r="J420" s="92"/>
      <c r="K420" s="91">
        <v>100</v>
      </c>
      <c r="L420" s="92"/>
      <c r="M420" s="91">
        <v>10.81</v>
      </c>
      <c r="N420" s="92"/>
      <c r="O420" s="9" t="s">
        <v>363</v>
      </c>
    </row>
    <row r="421" spans="1:15" ht="18.600000000000001" customHeight="1">
      <c r="A421" s="7"/>
      <c r="B421" s="8" t="s">
        <v>186</v>
      </c>
      <c r="C421" s="89">
        <v>130</v>
      </c>
      <c r="D421" s="90"/>
      <c r="E421" s="91">
        <v>4.5999999999999996</v>
      </c>
      <c r="F421" s="92"/>
      <c r="G421" s="91">
        <v>3.27</v>
      </c>
      <c r="H421" s="92"/>
      <c r="I421" s="91">
        <v>28.09</v>
      </c>
      <c r="J421" s="92"/>
      <c r="K421" s="91">
        <v>163</v>
      </c>
      <c r="L421" s="92"/>
      <c r="M421" s="91">
        <v>0</v>
      </c>
      <c r="N421" s="92"/>
      <c r="O421" s="9" t="s">
        <v>373</v>
      </c>
    </row>
    <row r="422" spans="1:15" ht="18.600000000000001" customHeight="1">
      <c r="A422" s="7"/>
      <c r="B422" s="8" t="s">
        <v>187</v>
      </c>
      <c r="C422" s="89">
        <v>80</v>
      </c>
      <c r="D422" s="90"/>
      <c r="E422" s="91">
        <v>11.9</v>
      </c>
      <c r="F422" s="92"/>
      <c r="G422" s="91">
        <v>13</v>
      </c>
      <c r="H422" s="92"/>
      <c r="I422" s="91">
        <v>4.3</v>
      </c>
      <c r="J422" s="92"/>
      <c r="K422" s="91">
        <v>141</v>
      </c>
      <c r="L422" s="92"/>
      <c r="M422" s="91">
        <v>0.4</v>
      </c>
      <c r="N422" s="92"/>
      <c r="O422" s="9" t="s">
        <v>114</v>
      </c>
    </row>
    <row r="423" spans="1:15" ht="18.600000000000001" customHeight="1">
      <c r="A423" s="7"/>
      <c r="B423" s="8" t="s">
        <v>88</v>
      </c>
      <c r="C423" s="89">
        <v>200</v>
      </c>
      <c r="D423" s="90"/>
      <c r="E423" s="91">
        <v>0.44</v>
      </c>
      <c r="F423" s="92"/>
      <c r="G423" s="91">
        <v>0.02</v>
      </c>
      <c r="H423" s="92"/>
      <c r="I423" s="91">
        <v>15.44</v>
      </c>
      <c r="J423" s="92"/>
      <c r="K423" s="91">
        <v>64.510000000000005</v>
      </c>
      <c r="L423" s="92"/>
      <c r="M423" s="91">
        <v>45.14</v>
      </c>
      <c r="N423" s="92"/>
      <c r="O423" s="9" t="s">
        <v>156</v>
      </c>
    </row>
    <row r="424" spans="1:15" ht="18.600000000000001" customHeight="1" thickBot="1">
      <c r="A424" s="7"/>
      <c r="B424" s="7" t="s">
        <v>27</v>
      </c>
      <c r="C424" s="89">
        <v>50</v>
      </c>
      <c r="D424" s="90"/>
      <c r="E424" s="91">
        <v>3.3</v>
      </c>
      <c r="F424" s="92"/>
      <c r="G424" s="91">
        <v>0.6</v>
      </c>
      <c r="H424" s="92"/>
      <c r="I424" s="91">
        <v>16.78</v>
      </c>
      <c r="J424" s="92"/>
      <c r="K424" s="91">
        <v>88.39</v>
      </c>
      <c r="L424" s="92"/>
      <c r="M424" s="91">
        <v>0</v>
      </c>
      <c r="N424" s="92"/>
      <c r="O424" s="9" t="s">
        <v>189</v>
      </c>
    </row>
    <row r="425" spans="1:15" ht="18.600000000000001" customHeight="1" thickBot="1">
      <c r="A425" s="10"/>
      <c r="B425" s="11"/>
      <c r="C425" s="81">
        <f>SUM(C419:D424)</f>
        <v>720</v>
      </c>
      <c r="D425" s="82"/>
      <c r="E425" s="83">
        <f>SUM(E419:F424)</f>
        <v>24.370000000000005</v>
      </c>
      <c r="F425" s="84"/>
      <c r="G425" s="83">
        <f>SUM(G419:H424)</f>
        <v>27.3</v>
      </c>
      <c r="H425" s="84"/>
      <c r="I425" s="83">
        <f>SUM(I419:J424)</f>
        <v>83.08</v>
      </c>
      <c r="J425" s="84"/>
      <c r="K425" s="83">
        <f>SUM(K419:L424)</f>
        <v>632.9</v>
      </c>
      <c r="L425" s="84"/>
      <c r="M425" s="83">
        <f>SUM(M419:N424)</f>
        <v>60.56</v>
      </c>
      <c r="N425" s="126"/>
      <c r="O425" s="12"/>
    </row>
    <row r="426" spans="1:15" ht="18.600000000000001" customHeight="1">
      <c r="A426" s="18"/>
      <c r="B426" s="18"/>
      <c r="C426" s="102"/>
      <c r="D426" s="103"/>
      <c r="E426" s="104"/>
      <c r="F426" s="105"/>
      <c r="G426" s="104"/>
      <c r="H426" s="105"/>
      <c r="I426" s="104"/>
      <c r="J426" s="105"/>
      <c r="K426" s="104"/>
      <c r="L426" s="105"/>
      <c r="M426" s="104"/>
      <c r="N426" s="105"/>
      <c r="O426" s="14"/>
    </row>
    <row r="427" spans="1:15" ht="18.600000000000001" customHeight="1">
      <c r="A427" s="18" t="s">
        <v>28</v>
      </c>
      <c r="B427" s="8" t="s">
        <v>51</v>
      </c>
      <c r="C427" s="89">
        <v>180</v>
      </c>
      <c r="D427" s="90"/>
      <c r="E427" s="91">
        <v>2.78</v>
      </c>
      <c r="F427" s="92"/>
      <c r="G427" s="91">
        <v>5.55</v>
      </c>
      <c r="H427" s="92"/>
      <c r="I427" s="91">
        <v>3.79</v>
      </c>
      <c r="J427" s="92"/>
      <c r="K427" s="91">
        <v>78.599999999999994</v>
      </c>
      <c r="L427" s="92"/>
      <c r="M427" s="91">
        <v>0.28000000000000003</v>
      </c>
      <c r="N427" s="92"/>
      <c r="O427" s="42"/>
    </row>
    <row r="428" spans="1:15" ht="18.600000000000001" customHeight="1" thickBot="1">
      <c r="A428" s="7"/>
      <c r="B428" s="8" t="s">
        <v>354</v>
      </c>
      <c r="C428" s="89">
        <v>70</v>
      </c>
      <c r="D428" s="90"/>
      <c r="E428" s="91">
        <v>8.1999999999999993</v>
      </c>
      <c r="F428" s="92"/>
      <c r="G428" s="91">
        <v>14.2</v>
      </c>
      <c r="H428" s="92"/>
      <c r="I428" s="91">
        <v>33</v>
      </c>
      <c r="J428" s="92"/>
      <c r="K428" s="91">
        <v>192</v>
      </c>
      <c r="L428" s="92"/>
      <c r="M428" s="91">
        <v>0.46</v>
      </c>
      <c r="N428" s="92"/>
      <c r="O428" s="9" t="s">
        <v>148</v>
      </c>
    </row>
    <row r="429" spans="1:15" ht="18.600000000000001" customHeight="1" thickBot="1">
      <c r="A429" s="10"/>
      <c r="B429" s="11"/>
      <c r="C429" s="81">
        <f>SUM(C427:D428)</f>
        <v>250</v>
      </c>
      <c r="D429" s="82"/>
      <c r="E429" s="81">
        <f>SUM(E427:F428)</f>
        <v>10.979999999999999</v>
      </c>
      <c r="F429" s="82"/>
      <c r="G429" s="81">
        <f>SUM(G427:H428)</f>
        <v>19.75</v>
      </c>
      <c r="H429" s="82"/>
      <c r="I429" s="81">
        <f>SUM(I427:J428)</f>
        <v>36.79</v>
      </c>
      <c r="J429" s="82"/>
      <c r="K429" s="81">
        <f>SUM(K427:L428)</f>
        <v>270.60000000000002</v>
      </c>
      <c r="L429" s="82"/>
      <c r="M429" s="81">
        <f>SUM(M427:N428)</f>
        <v>0.74</v>
      </c>
      <c r="N429" s="150"/>
      <c r="O429" s="12"/>
    </row>
    <row r="430" spans="1:15" ht="18.600000000000001" customHeight="1">
      <c r="A430" s="18"/>
      <c r="B430" s="18"/>
      <c r="C430" s="102"/>
      <c r="D430" s="103"/>
      <c r="E430" s="104"/>
      <c r="F430" s="105"/>
      <c r="G430" s="104"/>
      <c r="H430" s="105"/>
      <c r="I430" s="104"/>
      <c r="J430" s="105"/>
      <c r="K430" s="104"/>
      <c r="L430" s="105"/>
      <c r="M430" s="104"/>
      <c r="N430" s="105"/>
      <c r="O430" s="14"/>
    </row>
    <row r="431" spans="1:15" ht="18.600000000000001" customHeight="1">
      <c r="A431" s="18" t="s">
        <v>31</v>
      </c>
      <c r="B431" s="15" t="s">
        <v>76</v>
      </c>
      <c r="C431" s="89">
        <v>150</v>
      </c>
      <c r="D431" s="90"/>
      <c r="E431" s="91">
        <v>2.9</v>
      </c>
      <c r="F431" s="92"/>
      <c r="G431" s="91">
        <v>4.2</v>
      </c>
      <c r="H431" s="92"/>
      <c r="I431" s="91">
        <v>23.8</v>
      </c>
      <c r="J431" s="92"/>
      <c r="K431" s="91">
        <v>139</v>
      </c>
      <c r="L431" s="92"/>
      <c r="M431" s="91">
        <v>6</v>
      </c>
      <c r="N431" s="92"/>
      <c r="O431" s="9" t="s">
        <v>365</v>
      </c>
    </row>
    <row r="432" spans="1:15" ht="18.600000000000001" customHeight="1">
      <c r="A432" s="43"/>
      <c r="B432" s="8" t="s">
        <v>190</v>
      </c>
      <c r="C432" s="89">
        <v>80</v>
      </c>
      <c r="D432" s="90"/>
      <c r="E432" s="91">
        <v>7.75</v>
      </c>
      <c r="F432" s="92"/>
      <c r="G432" s="91">
        <v>4.18</v>
      </c>
      <c r="H432" s="92"/>
      <c r="I432" s="91">
        <v>3.24</v>
      </c>
      <c r="J432" s="92"/>
      <c r="K432" s="91">
        <v>110</v>
      </c>
      <c r="L432" s="92"/>
      <c r="M432" s="91">
        <v>0.94</v>
      </c>
      <c r="N432" s="92"/>
      <c r="O432" s="9" t="s">
        <v>191</v>
      </c>
    </row>
    <row r="433" spans="1:15" ht="18.600000000000001" customHeight="1">
      <c r="A433" s="7"/>
      <c r="B433" s="8" t="s">
        <v>36</v>
      </c>
      <c r="C433" s="89">
        <v>200</v>
      </c>
      <c r="D433" s="90"/>
      <c r="E433" s="91">
        <v>0.04</v>
      </c>
      <c r="F433" s="92"/>
      <c r="G433" s="91">
        <v>0.01</v>
      </c>
      <c r="H433" s="92"/>
      <c r="I433" s="91">
        <v>9.09</v>
      </c>
      <c r="J433" s="92"/>
      <c r="K433" s="91">
        <v>35</v>
      </c>
      <c r="L433" s="92"/>
      <c r="M433" s="91">
        <v>0</v>
      </c>
      <c r="N433" s="92"/>
      <c r="O433" s="9" t="s">
        <v>266</v>
      </c>
    </row>
    <row r="434" spans="1:15" ht="18.600000000000001" customHeight="1" thickBot="1">
      <c r="A434" s="16"/>
      <c r="B434" s="24" t="s">
        <v>37</v>
      </c>
      <c r="C434" s="85">
        <v>50</v>
      </c>
      <c r="D434" s="86"/>
      <c r="E434" s="87">
        <v>3.97</v>
      </c>
      <c r="F434" s="88"/>
      <c r="G434" s="87">
        <v>0.39</v>
      </c>
      <c r="H434" s="88"/>
      <c r="I434" s="87">
        <v>28.02</v>
      </c>
      <c r="J434" s="88"/>
      <c r="K434" s="87">
        <v>134.1</v>
      </c>
      <c r="L434" s="88"/>
      <c r="M434" s="87">
        <v>0</v>
      </c>
      <c r="N434" s="88"/>
      <c r="O434" s="25" t="s">
        <v>189</v>
      </c>
    </row>
    <row r="435" spans="1:15" ht="18.600000000000001" customHeight="1" thickBot="1">
      <c r="A435" s="44"/>
      <c r="B435" s="11"/>
      <c r="C435" s="81">
        <f>SUM(C431:D434)</f>
        <v>480</v>
      </c>
      <c r="D435" s="82"/>
      <c r="E435" s="81">
        <f t="shared" ref="E435:G435" si="56">SUM(E431:F434)</f>
        <v>14.66</v>
      </c>
      <c r="F435" s="82"/>
      <c r="G435" s="83">
        <f t="shared" si="56"/>
        <v>8.7799999999999994</v>
      </c>
      <c r="H435" s="84"/>
      <c r="I435" s="81">
        <f t="shared" ref="I435" si="57">SUM(I431:J434)</f>
        <v>64.149999999999991</v>
      </c>
      <c r="J435" s="82"/>
      <c r="K435" s="83">
        <f t="shared" ref="K435" si="58">SUM(K431:L434)</f>
        <v>418.1</v>
      </c>
      <c r="L435" s="84"/>
      <c r="M435" s="81">
        <f t="shared" ref="M435" si="59">SUM(M431:N434)</f>
        <v>6.9399999999999995</v>
      </c>
      <c r="N435" s="150"/>
      <c r="O435" s="26"/>
    </row>
    <row r="436" spans="1:15" ht="39.75" customHeight="1">
      <c r="A436" s="27" t="s">
        <v>193</v>
      </c>
      <c r="B436" s="45"/>
      <c r="C436" s="77"/>
      <c r="D436" s="78"/>
      <c r="E436" s="79">
        <f>E415+E417+E425+E429+E435</f>
        <v>61.040000000000006</v>
      </c>
      <c r="F436" s="80"/>
      <c r="G436" s="79">
        <f>G415+G417+G425+G429+G435</f>
        <v>65.180000000000007</v>
      </c>
      <c r="H436" s="80"/>
      <c r="I436" s="79">
        <f>I415+I417+I425+I429+I435</f>
        <v>266.12</v>
      </c>
      <c r="J436" s="80"/>
      <c r="K436" s="79">
        <f>K415+K417+K425+K429+K435</f>
        <v>1805.79</v>
      </c>
      <c r="L436" s="80"/>
      <c r="M436" s="79">
        <f>M415+M417+M425+M429+M435</f>
        <v>73.16</v>
      </c>
      <c r="N436" s="80"/>
      <c r="O436" s="29"/>
    </row>
    <row r="447" spans="1:15" ht="18.600000000000001" customHeight="1">
      <c r="A447" s="3"/>
      <c r="B447" s="2"/>
      <c r="C447" s="3"/>
      <c r="D447" s="3"/>
      <c r="E447" s="3" t="s">
        <v>194</v>
      </c>
      <c r="F447" s="3"/>
      <c r="G447" s="3"/>
      <c r="H447" s="3"/>
      <c r="I447" s="3"/>
      <c r="J447" s="3"/>
      <c r="K447" s="3"/>
      <c r="L447" s="3"/>
      <c r="M447" s="3"/>
      <c r="N447" s="3"/>
      <c r="O447" s="3"/>
    </row>
    <row r="448" spans="1:15" ht="18.600000000000001" customHeight="1">
      <c r="A448" s="114" t="s">
        <v>1</v>
      </c>
      <c r="B448" s="114" t="s">
        <v>2</v>
      </c>
      <c r="C448" s="117" t="s">
        <v>321</v>
      </c>
      <c r="D448" s="118"/>
      <c r="E448" s="123" t="s">
        <v>4</v>
      </c>
      <c r="F448" s="124"/>
      <c r="G448" s="124"/>
      <c r="H448" s="124"/>
      <c r="I448" s="124"/>
      <c r="J448" s="125"/>
      <c r="K448" s="117" t="s">
        <v>5</v>
      </c>
      <c r="L448" s="118"/>
      <c r="M448" s="117" t="s">
        <v>6</v>
      </c>
      <c r="N448" s="118"/>
      <c r="O448" s="74" t="s">
        <v>7</v>
      </c>
    </row>
    <row r="449" spans="1:15" ht="18.600000000000001" customHeight="1">
      <c r="A449" s="115"/>
      <c r="B449" s="115"/>
      <c r="C449" s="119"/>
      <c r="D449" s="120"/>
      <c r="E449" s="110" t="s">
        <v>8</v>
      </c>
      <c r="F449" s="111"/>
      <c r="G449" s="110" t="s">
        <v>9</v>
      </c>
      <c r="H449" s="111"/>
      <c r="I449" s="110" t="s">
        <v>10</v>
      </c>
      <c r="J449" s="111"/>
      <c r="K449" s="119"/>
      <c r="L449" s="120"/>
      <c r="M449" s="119"/>
      <c r="N449" s="120"/>
      <c r="O449" s="75"/>
    </row>
    <row r="450" spans="1:15" ht="18.600000000000001" customHeight="1">
      <c r="A450" s="116"/>
      <c r="B450" s="116"/>
      <c r="C450" s="121"/>
      <c r="D450" s="122"/>
      <c r="E450" s="112"/>
      <c r="F450" s="113"/>
      <c r="G450" s="112"/>
      <c r="H450" s="113"/>
      <c r="I450" s="112"/>
      <c r="J450" s="113"/>
      <c r="K450" s="121"/>
      <c r="L450" s="122"/>
      <c r="M450" s="121"/>
      <c r="N450" s="122"/>
      <c r="O450" s="76"/>
    </row>
    <row r="451" spans="1:15" ht="18.600000000000001" customHeight="1">
      <c r="A451" s="6" t="s">
        <v>195</v>
      </c>
      <c r="B451" s="6"/>
      <c r="C451" s="89"/>
      <c r="D451" s="90"/>
      <c r="E451" s="89"/>
      <c r="F451" s="90"/>
      <c r="G451" s="89"/>
      <c r="H451" s="90"/>
      <c r="I451" s="89"/>
      <c r="J451" s="90"/>
      <c r="K451" s="89"/>
      <c r="L451" s="90"/>
      <c r="M451" s="89"/>
      <c r="N451" s="90"/>
      <c r="O451" s="7"/>
    </row>
    <row r="452" spans="1:15" ht="18.600000000000001" customHeight="1">
      <c r="A452" s="6" t="s">
        <v>12</v>
      </c>
      <c r="B452" s="8" t="s">
        <v>196</v>
      </c>
      <c r="C452" s="89">
        <v>200</v>
      </c>
      <c r="D452" s="90"/>
      <c r="E452" s="91">
        <v>5.95</v>
      </c>
      <c r="F452" s="92"/>
      <c r="G452" s="91">
        <v>6.03</v>
      </c>
      <c r="H452" s="92"/>
      <c r="I452" s="91">
        <v>27.41</v>
      </c>
      <c r="J452" s="92"/>
      <c r="K452" s="91">
        <v>188</v>
      </c>
      <c r="L452" s="92"/>
      <c r="M452" s="91">
        <v>0.5</v>
      </c>
      <c r="N452" s="92"/>
      <c r="O452" s="9" t="s">
        <v>197</v>
      </c>
    </row>
    <row r="453" spans="1:15" ht="18.600000000000001" customHeight="1">
      <c r="A453" s="7"/>
      <c r="B453" s="8" t="s">
        <v>43</v>
      </c>
      <c r="C453" s="89">
        <v>200</v>
      </c>
      <c r="D453" s="90"/>
      <c r="E453" s="91">
        <v>3.48</v>
      </c>
      <c r="F453" s="92"/>
      <c r="G453" s="91">
        <v>3.13</v>
      </c>
      <c r="H453" s="92"/>
      <c r="I453" s="91">
        <v>20.61</v>
      </c>
      <c r="J453" s="92"/>
      <c r="K453" s="91">
        <v>121</v>
      </c>
      <c r="L453" s="92"/>
      <c r="M453" s="91">
        <v>0.47</v>
      </c>
      <c r="N453" s="92"/>
      <c r="O453" s="9" t="s">
        <v>64</v>
      </c>
    </row>
    <row r="454" spans="1:15" ht="18.600000000000001" customHeight="1" thickBot="1">
      <c r="A454" s="7"/>
      <c r="B454" s="8" t="s">
        <v>199</v>
      </c>
      <c r="C454" s="108" t="s">
        <v>434</v>
      </c>
      <c r="D454" s="109"/>
      <c r="E454" s="91">
        <v>1.58</v>
      </c>
      <c r="F454" s="92"/>
      <c r="G454" s="91">
        <v>4.2300000000000004</v>
      </c>
      <c r="H454" s="92"/>
      <c r="I454" s="91">
        <v>10.09</v>
      </c>
      <c r="J454" s="92"/>
      <c r="K454" s="91">
        <v>85.55</v>
      </c>
      <c r="L454" s="92"/>
      <c r="M454" s="91">
        <v>0</v>
      </c>
      <c r="N454" s="92"/>
      <c r="O454" s="9"/>
    </row>
    <row r="455" spans="1:15" ht="18.600000000000001" customHeight="1" thickBot="1">
      <c r="A455" s="10"/>
      <c r="B455" s="11"/>
      <c r="C455" s="81">
        <v>436</v>
      </c>
      <c r="D455" s="82"/>
      <c r="E455" s="83">
        <f>SUM(E452:F454)</f>
        <v>11.01</v>
      </c>
      <c r="F455" s="84"/>
      <c r="G455" s="83">
        <f>SUM(G452:H454)</f>
        <v>13.39</v>
      </c>
      <c r="H455" s="84"/>
      <c r="I455" s="83">
        <f>SUM(I452:J454)</f>
        <v>58.11</v>
      </c>
      <c r="J455" s="84"/>
      <c r="K455" s="83">
        <f>SUM(K452:L454)</f>
        <v>394.55</v>
      </c>
      <c r="L455" s="84"/>
      <c r="M455" s="83">
        <f>SUM(M452:N454)</f>
        <v>0.97</v>
      </c>
      <c r="N455" s="126"/>
      <c r="O455" s="12"/>
    </row>
    <row r="456" spans="1:15" ht="18.600000000000001" customHeight="1">
      <c r="A456" s="7"/>
      <c r="B456" s="8"/>
      <c r="C456" s="106"/>
      <c r="D456" s="107"/>
      <c r="E456" s="104"/>
      <c r="F456" s="105"/>
      <c r="G456" s="104"/>
      <c r="H456" s="105"/>
      <c r="I456" s="104"/>
      <c r="J456" s="105"/>
      <c r="K456" s="104"/>
      <c r="L456" s="105"/>
      <c r="M456" s="104"/>
      <c r="N456" s="105"/>
      <c r="O456" s="9"/>
    </row>
    <row r="457" spans="1:15" ht="18.600000000000001" customHeight="1">
      <c r="A457" s="6"/>
      <c r="B457" s="6"/>
      <c r="C457" s="89"/>
      <c r="D457" s="90"/>
      <c r="E457" s="91"/>
      <c r="F457" s="92"/>
      <c r="G457" s="91"/>
      <c r="H457" s="92"/>
      <c r="I457" s="91"/>
      <c r="J457" s="92"/>
      <c r="K457" s="91"/>
      <c r="L457" s="92"/>
      <c r="M457" s="91"/>
      <c r="N457" s="92"/>
      <c r="O457" s="9"/>
    </row>
    <row r="458" spans="1:15" ht="18.600000000000001" customHeight="1">
      <c r="A458" s="6" t="s">
        <v>18</v>
      </c>
      <c r="B458" s="8" t="s">
        <v>348</v>
      </c>
      <c r="C458" s="89">
        <v>200</v>
      </c>
      <c r="D458" s="90"/>
      <c r="E458" s="91">
        <v>0.8</v>
      </c>
      <c r="F458" s="92"/>
      <c r="G458" s="91">
        <v>0.8</v>
      </c>
      <c r="H458" s="92"/>
      <c r="I458" s="91">
        <v>19.600000000000001</v>
      </c>
      <c r="J458" s="92"/>
      <c r="K458" s="91">
        <v>90.16</v>
      </c>
      <c r="L458" s="92"/>
      <c r="M458" s="91">
        <v>4</v>
      </c>
      <c r="N458" s="92"/>
      <c r="O458" s="13"/>
    </row>
    <row r="459" spans="1:15" ht="18.600000000000001" customHeight="1">
      <c r="A459" s="41"/>
      <c r="B459" s="47"/>
      <c r="C459" s="89"/>
      <c r="D459" s="90"/>
      <c r="E459" s="91"/>
      <c r="F459" s="92"/>
      <c r="G459" s="91"/>
      <c r="H459" s="92"/>
      <c r="I459" s="91"/>
      <c r="J459" s="92"/>
      <c r="K459" s="91"/>
      <c r="L459" s="92"/>
      <c r="M459" s="91"/>
      <c r="N459" s="92"/>
      <c r="O459" s="14"/>
    </row>
    <row r="460" spans="1:15" ht="18.600000000000001" customHeight="1">
      <c r="A460" s="6" t="s">
        <v>19</v>
      </c>
      <c r="B460" s="30" t="s">
        <v>202</v>
      </c>
      <c r="C460" s="89">
        <v>60</v>
      </c>
      <c r="D460" s="90"/>
      <c r="E460" s="91">
        <v>0.6</v>
      </c>
      <c r="F460" s="92"/>
      <c r="G460" s="91">
        <v>3.68</v>
      </c>
      <c r="H460" s="92"/>
      <c r="I460" s="91">
        <v>2.23</v>
      </c>
      <c r="J460" s="92"/>
      <c r="K460" s="91">
        <v>44</v>
      </c>
      <c r="L460" s="92"/>
      <c r="M460" s="91">
        <v>10</v>
      </c>
      <c r="N460" s="92"/>
      <c r="O460" s="9" t="s">
        <v>17</v>
      </c>
    </row>
    <row r="461" spans="1:15" ht="18.600000000000001" customHeight="1">
      <c r="A461" s="7"/>
      <c r="B461" s="15" t="s">
        <v>433</v>
      </c>
      <c r="C461" s="89">
        <v>200</v>
      </c>
      <c r="D461" s="90"/>
      <c r="E461" s="91">
        <v>1.79</v>
      </c>
      <c r="F461" s="92"/>
      <c r="G461" s="91">
        <v>3.27</v>
      </c>
      <c r="H461" s="92"/>
      <c r="I461" s="91">
        <v>11.7</v>
      </c>
      <c r="J461" s="92"/>
      <c r="K461" s="91">
        <v>85</v>
      </c>
      <c r="L461" s="92"/>
      <c r="M461" s="91">
        <v>4.6100000000000003</v>
      </c>
      <c r="N461" s="92"/>
      <c r="O461" s="9" t="s">
        <v>358</v>
      </c>
    </row>
    <row r="462" spans="1:15" ht="18.600000000000001" customHeight="1">
      <c r="A462" s="7"/>
      <c r="B462" s="8" t="s">
        <v>203</v>
      </c>
      <c r="C462" s="89">
        <v>130</v>
      </c>
      <c r="D462" s="90"/>
      <c r="E462" s="91">
        <v>3.4</v>
      </c>
      <c r="F462" s="92"/>
      <c r="G462" s="91">
        <v>3.4</v>
      </c>
      <c r="H462" s="92"/>
      <c r="I462" s="91">
        <v>17.100000000000001</v>
      </c>
      <c r="J462" s="92"/>
      <c r="K462" s="91">
        <v>103</v>
      </c>
      <c r="L462" s="92"/>
      <c r="M462" s="91">
        <v>5.8</v>
      </c>
      <c r="N462" s="92"/>
      <c r="O462" s="9" t="s">
        <v>204</v>
      </c>
    </row>
    <row r="463" spans="1:15" ht="18.600000000000001" customHeight="1">
      <c r="A463" s="7"/>
      <c r="B463" s="8" t="s">
        <v>205</v>
      </c>
      <c r="C463" s="89">
        <v>80</v>
      </c>
      <c r="D463" s="90"/>
      <c r="E463" s="91">
        <v>11.4</v>
      </c>
      <c r="F463" s="92"/>
      <c r="G463" s="91">
        <v>11.1</v>
      </c>
      <c r="H463" s="92"/>
      <c r="I463" s="91">
        <v>5.2</v>
      </c>
      <c r="J463" s="92"/>
      <c r="K463" s="91">
        <v>166</v>
      </c>
      <c r="L463" s="92"/>
      <c r="M463" s="91">
        <v>0</v>
      </c>
      <c r="N463" s="92"/>
      <c r="O463" s="9" t="s">
        <v>206</v>
      </c>
    </row>
    <row r="464" spans="1:15" ht="18.600000000000001" customHeight="1">
      <c r="A464" s="7"/>
      <c r="B464" s="8" t="s">
        <v>207</v>
      </c>
      <c r="C464" s="89">
        <v>200</v>
      </c>
      <c r="D464" s="90"/>
      <c r="E464" s="91">
        <v>0.2</v>
      </c>
      <c r="F464" s="92"/>
      <c r="G464" s="91">
        <v>0.08</v>
      </c>
      <c r="H464" s="92"/>
      <c r="I464" s="91">
        <v>16.3</v>
      </c>
      <c r="J464" s="92"/>
      <c r="K464" s="91">
        <v>59</v>
      </c>
      <c r="L464" s="92"/>
      <c r="M464" s="91">
        <v>80.099999999999994</v>
      </c>
      <c r="N464" s="92"/>
      <c r="O464" s="9" t="s">
        <v>67</v>
      </c>
    </row>
    <row r="465" spans="1:15" ht="18.600000000000001" customHeight="1" thickBot="1">
      <c r="A465" s="7"/>
      <c r="B465" s="7" t="s">
        <v>27</v>
      </c>
      <c r="C465" s="89">
        <v>50</v>
      </c>
      <c r="D465" s="90"/>
      <c r="E465" s="91">
        <v>3.3</v>
      </c>
      <c r="F465" s="92"/>
      <c r="G465" s="91">
        <v>0.6</v>
      </c>
      <c r="H465" s="92"/>
      <c r="I465" s="91">
        <v>16.78</v>
      </c>
      <c r="J465" s="92"/>
      <c r="K465" s="91">
        <v>88.39</v>
      </c>
      <c r="L465" s="92"/>
      <c r="M465" s="91">
        <v>0</v>
      </c>
      <c r="N465" s="92"/>
      <c r="O465" s="9" t="s">
        <v>189</v>
      </c>
    </row>
    <row r="466" spans="1:15" ht="18.600000000000001" customHeight="1" thickBot="1">
      <c r="A466" s="10"/>
      <c r="B466" s="11"/>
      <c r="C466" s="81">
        <f>SUM(C460:C465)</f>
        <v>720</v>
      </c>
      <c r="D466" s="82"/>
      <c r="E466" s="83">
        <f>SUM(E460:F465)</f>
        <v>20.69</v>
      </c>
      <c r="F466" s="84"/>
      <c r="G466" s="83">
        <f>SUM(G460:H465)</f>
        <v>22.13</v>
      </c>
      <c r="H466" s="84"/>
      <c r="I466" s="83">
        <f>SUM(I460:J465)</f>
        <v>69.31</v>
      </c>
      <c r="J466" s="84"/>
      <c r="K466" s="83">
        <f>SUM(K460:L465)</f>
        <v>545.39</v>
      </c>
      <c r="L466" s="84"/>
      <c r="M466" s="83">
        <f>SUM(M460:N465)</f>
        <v>100.50999999999999</v>
      </c>
      <c r="N466" s="126"/>
      <c r="O466" s="12"/>
    </row>
    <row r="467" spans="1:15" ht="18.600000000000001" customHeight="1">
      <c r="A467" s="18"/>
      <c r="B467" s="18"/>
      <c r="C467" s="102"/>
      <c r="D467" s="103"/>
      <c r="E467" s="104"/>
      <c r="F467" s="105"/>
      <c r="G467" s="104"/>
      <c r="H467" s="105"/>
      <c r="I467" s="104"/>
      <c r="J467" s="105"/>
      <c r="K467" s="104"/>
      <c r="L467" s="105"/>
      <c r="M467" s="104"/>
      <c r="N467" s="105"/>
      <c r="O467" s="14"/>
    </row>
    <row r="468" spans="1:15" ht="18.600000000000001" customHeight="1">
      <c r="A468" s="18" t="s">
        <v>28</v>
      </c>
      <c r="B468" s="8" t="s">
        <v>72</v>
      </c>
      <c r="C468" s="89">
        <v>180</v>
      </c>
      <c r="D468" s="90"/>
      <c r="E468" s="91">
        <v>3.04</v>
      </c>
      <c r="F468" s="92"/>
      <c r="G468" s="91">
        <v>5.7</v>
      </c>
      <c r="H468" s="92"/>
      <c r="I468" s="91">
        <v>3.26</v>
      </c>
      <c r="J468" s="92"/>
      <c r="K468" s="91">
        <v>74.900000000000006</v>
      </c>
      <c r="L468" s="92"/>
      <c r="M468" s="91">
        <v>0</v>
      </c>
      <c r="N468" s="92"/>
      <c r="O468" s="9"/>
    </row>
    <row r="469" spans="1:15" ht="18.600000000000001" customHeight="1">
      <c r="A469" s="7"/>
      <c r="B469" s="8" t="s">
        <v>91</v>
      </c>
      <c r="C469" s="89">
        <v>100</v>
      </c>
      <c r="D469" s="90"/>
      <c r="E469" s="91">
        <v>1.1000000000000001</v>
      </c>
      <c r="F469" s="92"/>
      <c r="G469" s="91">
        <v>0</v>
      </c>
      <c r="H469" s="92"/>
      <c r="I469" s="91">
        <v>10.6</v>
      </c>
      <c r="J469" s="92"/>
      <c r="K469" s="91">
        <v>52</v>
      </c>
      <c r="L469" s="92"/>
      <c r="M469" s="91">
        <v>15</v>
      </c>
      <c r="N469" s="92"/>
      <c r="O469" s="25"/>
    </row>
    <row r="470" spans="1:15" ht="18.600000000000001" customHeight="1" thickBot="1">
      <c r="A470" s="7"/>
      <c r="B470" s="8" t="s">
        <v>52</v>
      </c>
      <c r="C470" s="89">
        <v>40</v>
      </c>
      <c r="D470" s="90"/>
      <c r="E470" s="91">
        <v>1.2</v>
      </c>
      <c r="F470" s="92"/>
      <c r="G470" s="91">
        <v>1.08</v>
      </c>
      <c r="H470" s="92"/>
      <c r="I470" s="91">
        <v>32.04</v>
      </c>
      <c r="J470" s="92"/>
      <c r="K470" s="91">
        <v>137.6</v>
      </c>
      <c r="L470" s="92"/>
      <c r="M470" s="91">
        <v>0</v>
      </c>
      <c r="N470" s="92"/>
      <c r="O470" s="48"/>
    </row>
    <row r="471" spans="1:15" ht="18.600000000000001" customHeight="1" thickBot="1">
      <c r="A471" s="10"/>
      <c r="B471" s="11"/>
      <c r="C471" s="81">
        <f>SUM(C468:D470)</f>
        <v>320</v>
      </c>
      <c r="D471" s="82"/>
      <c r="E471" s="83">
        <f>SUM(E468:F470)</f>
        <v>5.3400000000000007</v>
      </c>
      <c r="F471" s="84"/>
      <c r="G471" s="83">
        <f>SUM(G468:H470)</f>
        <v>6.78</v>
      </c>
      <c r="H471" s="84"/>
      <c r="I471" s="83">
        <v>39.159999999999997</v>
      </c>
      <c r="J471" s="84"/>
      <c r="K471" s="83">
        <f>SUM(K468:L470)</f>
        <v>264.5</v>
      </c>
      <c r="L471" s="84"/>
      <c r="M471" s="83">
        <f>SUM(M468:N470)</f>
        <v>15</v>
      </c>
      <c r="N471" s="126"/>
      <c r="O471" s="12"/>
    </row>
    <row r="472" spans="1:15" ht="18.600000000000001" customHeight="1">
      <c r="B472" s="18"/>
      <c r="C472" s="102"/>
      <c r="D472" s="103"/>
      <c r="E472" s="104"/>
      <c r="F472" s="105"/>
      <c r="G472" s="104"/>
      <c r="H472" s="105"/>
      <c r="I472" s="104"/>
      <c r="J472" s="105"/>
      <c r="K472" s="104"/>
      <c r="L472" s="105"/>
      <c r="M472" s="104"/>
      <c r="N472" s="105"/>
      <c r="O472" s="14"/>
    </row>
    <row r="473" spans="1:15" ht="18.600000000000001" customHeight="1">
      <c r="A473" s="18" t="s">
        <v>31</v>
      </c>
      <c r="B473" s="8" t="s">
        <v>209</v>
      </c>
      <c r="C473" s="89">
        <v>150</v>
      </c>
      <c r="D473" s="90"/>
      <c r="E473" s="91">
        <v>13</v>
      </c>
      <c r="F473" s="92"/>
      <c r="G473" s="91">
        <v>9.1</v>
      </c>
      <c r="H473" s="92"/>
      <c r="I473" s="91">
        <v>11.4</v>
      </c>
      <c r="J473" s="92"/>
      <c r="K473" s="91">
        <v>236</v>
      </c>
      <c r="L473" s="92"/>
      <c r="M473" s="91">
        <v>0.4</v>
      </c>
      <c r="N473" s="92"/>
      <c r="O473" s="9" t="s">
        <v>210</v>
      </c>
    </row>
    <row r="474" spans="1:15" ht="18.600000000000001" customHeight="1">
      <c r="A474" s="7"/>
      <c r="B474" s="8" t="s">
        <v>388</v>
      </c>
      <c r="C474" s="89">
        <v>60</v>
      </c>
      <c r="D474" s="90"/>
      <c r="E474" s="91">
        <v>0.6</v>
      </c>
      <c r="F474" s="92"/>
      <c r="G474" s="91">
        <v>4</v>
      </c>
      <c r="H474" s="92"/>
      <c r="I474" s="91">
        <v>7.2</v>
      </c>
      <c r="J474" s="92"/>
      <c r="K474" s="91">
        <v>62</v>
      </c>
      <c r="L474" s="92"/>
      <c r="M474" s="91">
        <v>3.2</v>
      </c>
      <c r="N474" s="92"/>
      <c r="O474" s="9" t="s">
        <v>387</v>
      </c>
    </row>
    <row r="475" spans="1:15" ht="18.600000000000001" customHeight="1">
      <c r="A475" s="16"/>
      <c r="B475" s="8" t="s">
        <v>58</v>
      </c>
      <c r="C475" s="89">
        <v>200</v>
      </c>
      <c r="D475" s="90"/>
      <c r="E475" s="91">
        <v>0</v>
      </c>
      <c r="F475" s="92"/>
      <c r="G475" s="91">
        <v>0</v>
      </c>
      <c r="H475" s="92"/>
      <c r="I475" s="91">
        <v>9.1</v>
      </c>
      <c r="J475" s="92"/>
      <c r="K475" s="91">
        <v>35</v>
      </c>
      <c r="L475" s="92"/>
      <c r="M475" s="91">
        <v>0</v>
      </c>
      <c r="N475" s="92"/>
      <c r="O475" s="25" t="s">
        <v>363</v>
      </c>
    </row>
    <row r="476" spans="1:15" ht="18.600000000000001" customHeight="1" thickBot="1">
      <c r="A476" s="16"/>
      <c r="B476" s="24" t="s">
        <v>37</v>
      </c>
      <c r="C476" s="85">
        <v>50</v>
      </c>
      <c r="D476" s="86"/>
      <c r="E476" s="87">
        <v>3.97</v>
      </c>
      <c r="F476" s="88"/>
      <c r="G476" s="87">
        <v>0.39</v>
      </c>
      <c r="H476" s="88"/>
      <c r="I476" s="87">
        <v>28.02</v>
      </c>
      <c r="J476" s="88"/>
      <c r="K476" s="87">
        <v>134.1</v>
      </c>
      <c r="L476" s="88"/>
      <c r="M476" s="87">
        <v>0</v>
      </c>
      <c r="N476" s="88"/>
      <c r="O476" s="9"/>
    </row>
    <row r="477" spans="1:15" ht="18.600000000000001" customHeight="1" thickBot="1">
      <c r="A477" s="16"/>
      <c r="B477" s="24"/>
      <c r="C477" s="85"/>
      <c r="D477" s="86"/>
      <c r="E477" s="87"/>
      <c r="F477" s="88"/>
      <c r="G477" s="87"/>
      <c r="H477" s="88"/>
      <c r="I477" s="87"/>
      <c r="J477" s="88"/>
      <c r="K477" s="87"/>
      <c r="L477" s="88"/>
      <c r="M477" s="87"/>
      <c r="N477" s="88"/>
      <c r="O477" s="25"/>
    </row>
    <row r="478" spans="1:15" ht="18.600000000000001" customHeight="1" thickBot="1">
      <c r="A478" s="44"/>
      <c r="B478" s="11"/>
      <c r="C478" s="81">
        <f>SUM(C473:C477)</f>
        <v>460</v>
      </c>
      <c r="D478" s="82"/>
      <c r="E478" s="83">
        <f t="shared" ref="E478:M478" si="60">SUM(E473:E477)</f>
        <v>17.57</v>
      </c>
      <c r="F478" s="84"/>
      <c r="G478" s="83">
        <f t="shared" si="60"/>
        <v>13.49</v>
      </c>
      <c r="H478" s="84"/>
      <c r="I478" s="83">
        <f t="shared" si="60"/>
        <v>55.72</v>
      </c>
      <c r="J478" s="84"/>
      <c r="K478" s="83">
        <f t="shared" si="60"/>
        <v>467.1</v>
      </c>
      <c r="L478" s="84"/>
      <c r="M478" s="83">
        <f t="shared" si="60"/>
        <v>3.6</v>
      </c>
      <c r="N478" s="126"/>
      <c r="O478" s="26"/>
    </row>
    <row r="479" spans="1:15" ht="37.5" customHeight="1">
      <c r="A479" s="27" t="s">
        <v>212</v>
      </c>
      <c r="B479" s="45"/>
      <c r="C479" s="77"/>
      <c r="D479" s="78"/>
      <c r="E479" s="79">
        <f>E455+E458+E466+E471+E478</f>
        <v>55.410000000000004</v>
      </c>
      <c r="F479" s="80"/>
      <c r="G479" s="79">
        <f>G455+G458+G466+G471+G478</f>
        <v>56.59</v>
      </c>
      <c r="H479" s="80"/>
      <c r="I479" s="79">
        <f>I455+I458+I466+I471+I478</f>
        <v>241.9</v>
      </c>
      <c r="J479" s="80"/>
      <c r="K479" s="79">
        <f>K455+K458+K466+K471+K478</f>
        <v>1761.6999999999998</v>
      </c>
      <c r="L479" s="80"/>
      <c r="M479" s="79">
        <f>M455+M458+M466+M471+M478</f>
        <v>124.07999999999998</v>
      </c>
      <c r="N479" s="80"/>
      <c r="O479" s="49"/>
    </row>
    <row r="487" spans="1:15" ht="18.600000000000001" customHeight="1">
      <c r="A487" s="3"/>
      <c r="B487" s="2"/>
      <c r="C487" s="3"/>
      <c r="D487" s="3"/>
      <c r="E487" s="3" t="s">
        <v>213</v>
      </c>
      <c r="F487" s="3"/>
      <c r="G487" s="3"/>
      <c r="H487" s="3"/>
      <c r="I487" s="3"/>
      <c r="J487" s="3"/>
      <c r="K487" s="3"/>
      <c r="L487" s="3"/>
      <c r="M487" s="3"/>
      <c r="N487" s="3"/>
      <c r="O487" s="3"/>
    </row>
    <row r="488" spans="1:15" ht="18.600000000000001" customHeight="1">
      <c r="A488" s="114" t="s">
        <v>1</v>
      </c>
      <c r="B488" s="114" t="s">
        <v>2</v>
      </c>
      <c r="C488" s="117" t="s">
        <v>321</v>
      </c>
      <c r="D488" s="118"/>
      <c r="E488" s="123" t="s">
        <v>4</v>
      </c>
      <c r="F488" s="124"/>
      <c r="G488" s="124"/>
      <c r="H488" s="124"/>
      <c r="I488" s="124"/>
      <c r="J488" s="125"/>
      <c r="K488" s="117" t="s">
        <v>5</v>
      </c>
      <c r="L488" s="118"/>
      <c r="M488" s="117" t="s">
        <v>6</v>
      </c>
      <c r="N488" s="118"/>
      <c r="O488" s="74" t="s">
        <v>7</v>
      </c>
    </row>
    <row r="489" spans="1:15" ht="18.600000000000001" customHeight="1">
      <c r="A489" s="115"/>
      <c r="B489" s="115"/>
      <c r="C489" s="119"/>
      <c r="D489" s="120"/>
      <c r="E489" s="110" t="s">
        <v>8</v>
      </c>
      <c r="F489" s="111"/>
      <c r="G489" s="110" t="s">
        <v>9</v>
      </c>
      <c r="H489" s="111"/>
      <c r="I489" s="110" t="s">
        <v>10</v>
      </c>
      <c r="J489" s="111"/>
      <c r="K489" s="119"/>
      <c r="L489" s="120"/>
      <c r="M489" s="119"/>
      <c r="N489" s="120"/>
      <c r="O489" s="75"/>
    </row>
    <row r="490" spans="1:15" ht="18.600000000000001" customHeight="1">
      <c r="A490" s="116"/>
      <c r="B490" s="116"/>
      <c r="C490" s="121"/>
      <c r="D490" s="122"/>
      <c r="E490" s="112"/>
      <c r="F490" s="113"/>
      <c r="G490" s="112"/>
      <c r="H490" s="113"/>
      <c r="I490" s="112"/>
      <c r="J490" s="113"/>
      <c r="K490" s="121"/>
      <c r="L490" s="122"/>
      <c r="M490" s="121"/>
      <c r="N490" s="122"/>
      <c r="O490" s="76"/>
    </row>
    <row r="491" spans="1:15" ht="18.600000000000001" customHeight="1">
      <c r="A491" s="6" t="s">
        <v>214</v>
      </c>
      <c r="B491" s="6"/>
      <c r="C491" s="89"/>
      <c r="D491" s="90"/>
      <c r="E491" s="89"/>
      <c r="F491" s="90"/>
      <c r="G491" s="89"/>
      <c r="H491" s="90"/>
      <c r="I491" s="89"/>
      <c r="J491" s="90"/>
      <c r="K491" s="89"/>
      <c r="L491" s="90"/>
      <c r="M491" s="89"/>
      <c r="N491" s="90"/>
      <c r="O491" s="7"/>
    </row>
    <row r="492" spans="1:15" ht="18.600000000000001" customHeight="1">
      <c r="A492" s="6" t="s">
        <v>12</v>
      </c>
      <c r="B492" s="50" t="s">
        <v>361</v>
      </c>
      <c r="C492" s="89">
        <v>200</v>
      </c>
      <c r="D492" s="90"/>
      <c r="E492" s="91">
        <v>4.99</v>
      </c>
      <c r="F492" s="92"/>
      <c r="G492" s="91">
        <v>5.88</v>
      </c>
      <c r="H492" s="92"/>
      <c r="I492" s="91">
        <v>25.63</v>
      </c>
      <c r="J492" s="92"/>
      <c r="K492" s="91">
        <v>175</v>
      </c>
      <c r="L492" s="92"/>
      <c r="M492" s="91">
        <v>0.53</v>
      </c>
      <c r="N492" s="92"/>
      <c r="O492" s="9" t="s">
        <v>17</v>
      </c>
    </row>
    <row r="493" spans="1:15" ht="18.600000000000001" customHeight="1">
      <c r="A493" s="7"/>
      <c r="B493" s="30" t="s">
        <v>15</v>
      </c>
      <c r="C493" s="89">
        <v>200</v>
      </c>
      <c r="D493" s="90"/>
      <c r="E493" s="91">
        <v>2.7</v>
      </c>
      <c r="F493" s="92"/>
      <c r="G493" s="91">
        <v>2.59</v>
      </c>
      <c r="H493" s="92"/>
      <c r="I493" s="91">
        <v>12</v>
      </c>
      <c r="J493" s="92"/>
      <c r="K493" s="91">
        <v>80</v>
      </c>
      <c r="L493" s="92"/>
      <c r="M493" s="91">
        <v>0.5</v>
      </c>
      <c r="N493" s="92"/>
      <c r="O493" s="9" t="s">
        <v>45</v>
      </c>
    </row>
    <row r="494" spans="1:15" ht="18.600000000000001" customHeight="1" thickBot="1">
      <c r="A494" s="7"/>
      <c r="B494" s="30" t="s">
        <v>215</v>
      </c>
      <c r="C494" s="108" t="s">
        <v>276</v>
      </c>
      <c r="D494" s="109"/>
      <c r="E494" s="91">
        <v>4.7</v>
      </c>
      <c r="F494" s="92"/>
      <c r="G494" s="91">
        <v>2.9</v>
      </c>
      <c r="H494" s="92"/>
      <c r="I494" s="91">
        <v>14</v>
      </c>
      <c r="J494" s="92"/>
      <c r="K494" s="91">
        <v>104</v>
      </c>
      <c r="L494" s="92"/>
      <c r="M494" s="91">
        <v>7.0000000000000007E-2</v>
      </c>
      <c r="N494" s="92"/>
      <c r="O494" s="9"/>
    </row>
    <row r="495" spans="1:15" ht="18.600000000000001" customHeight="1" thickBot="1">
      <c r="A495" s="10"/>
      <c r="B495" s="11"/>
      <c r="C495" s="81">
        <v>420</v>
      </c>
      <c r="D495" s="82"/>
      <c r="E495" s="83">
        <f>SUM(E492:F494)</f>
        <v>12.39</v>
      </c>
      <c r="F495" s="84"/>
      <c r="G495" s="83">
        <f>SUM(G492:H494)</f>
        <v>11.37</v>
      </c>
      <c r="H495" s="84"/>
      <c r="I495" s="83">
        <f>SUM(I492:J494)</f>
        <v>51.629999999999995</v>
      </c>
      <c r="J495" s="84"/>
      <c r="K495" s="83">
        <f>SUM(K492:L494)</f>
        <v>359</v>
      </c>
      <c r="L495" s="84"/>
      <c r="M495" s="83">
        <f>SUM(M492:N494)</f>
        <v>1.1000000000000001</v>
      </c>
      <c r="N495" s="126"/>
      <c r="O495" s="12"/>
    </row>
    <row r="496" spans="1:15" ht="18.600000000000001" customHeight="1">
      <c r="A496" s="6"/>
      <c r="B496" s="6"/>
      <c r="C496" s="102"/>
      <c r="D496" s="103"/>
      <c r="E496" s="104"/>
      <c r="F496" s="105"/>
      <c r="G496" s="104"/>
      <c r="H496" s="105"/>
      <c r="I496" s="104"/>
      <c r="J496" s="105"/>
      <c r="K496" s="104"/>
      <c r="L496" s="105"/>
      <c r="M496" s="104"/>
      <c r="N496" s="105"/>
      <c r="O496" s="9"/>
    </row>
    <row r="497" spans="1:15" ht="18.600000000000001" customHeight="1">
      <c r="A497" s="6" t="s">
        <v>18</v>
      </c>
      <c r="B497" s="8" t="s">
        <v>350</v>
      </c>
      <c r="C497" s="89">
        <v>100</v>
      </c>
      <c r="D497" s="90"/>
      <c r="E497" s="91">
        <v>0.4</v>
      </c>
      <c r="F497" s="92"/>
      <c r="G497" s="91">
        <v>0</v>
      </c>
      <c r="H497" s="92"/>
      <c r="I497" s="91">
        <v>24</v>
      </c>
      <c r="J497" s="92"/>
      <c r="K497" s="91">
        <v>99.2</v>
      </c>
      <c r="L497" s="92"/>
      <c r="M497" s="91">
        <v>5.6</v>
      </c>
      <c r="N497" s="92"/>
      <c r="O497" s="9"/>
    </row>
    <row r="498" spans="1:15" ht="18.600000000000001" customHeight="1">
      <c r="A498" s="41"/>
      <c r="B498" s="47"/>
      <c r="C498" s="89"/>
      <c r="D498" s="90"/>
      <c r="E498" s="91"/>
      <c r="F498" s="92"/>
      <c r="G498" s="91"/>
      <c r="H498" s="92"/>
      <c r="I498" s="91"/>
      <c r="J498" s="92"/>
      <c r="K498" s="91"/>
      <c r="L498" s="92"/>
      <c r="M498" s="91"/>
      <c r="N498" s="92"/>
      <c r="O498" s="14"/>
    </row>
    <row r="499" spans="1:15" ht="18.600000000000001" customHeight="1">
      <c r="A499" s="6" t="s">
        <v>19</v>
      </c>
      <c r="B499" s="50" t="s">
        <v>46</v>
      </c>
      <c r="C499" s="89">
        <v>60</v>
      </c>
      <c r="D499" s="90"/>
      <c r="E499" s="91">
        <v>0.44</v>
      </c>
      <c r="F499" s="92"/>
      <c r="G499" s="91">
        <v>5.93</v>
      </c>
      <c r="H499" s="92"/>
      <c r="I499" s="91">
        <v>1.37</v>
      </c>
      <c r="J499" s="92"/>
      <c r="K499" s="91">
        <v>60</v>
      </c>
      <c r="L499" s="92"/>
      <c r="M499" s="91">
        <v>5.47</v>
      </c>
      <c r="N499" s="92"/>
      <c r="O499" s="9" t="s">
        <v>365</v>
      </c>
    </row>
    <row r="500" spans="1:15" ht="18.600000000000001" customHeight="1">
      <c r="A500" s="7"/>
      <c r="B500" s="8" t="s">
        <v>416</v>
      </c>
      <c r="C500" s="89">
        <v>250</v>
      </c>
      <c r="D500" s="90"/>
      <c r="E500" s="91">
        <v>9.0500000000000007</v>
      </c>
      <c r="F500" s="92"/>
      <c r="G500" s="91">
        <v>5.0999999999999996</v>
      </c>
      <c r="H500" s="92"/>
      <c r="I500" s="91">
        <v>16.2</v>
      </c>
      <c r="J500" s="92"/>
      <c r="K500" s="91">
        <v>146</v>
      </c>
      <c r="L500" s="92"/>
      <c r="M500" s="91">
        <v>8.69</v>
      </c>
      <c r="N500" s="92"/>
      <c r="O500" s="9" t="s">
        <v>369</v>
      </c>
    </row>
    <row r="501" spans="1:15" ht="18.600000000000001" customHeight="1">
      <c r="A501" s="23"/>
      <c r="B501" s="8" t="s">
        <v>219</v>
      </c>
      <c r="C501" s="89">
        <v>200</v>
      </c>
      <c r="D501" s="90"/>
      <c r="E501" s="91">
        <v>15.5</v>
      </c>
      <c r="F501" s="92"/>
      <c r="G501" s="91">
        <v>11.7</v>
      </c>
      <c r="H501" s="92"/>
      <c r="I501" s="91">
        <v>32.5</v>
      </c>
      <c r="J501" s="92"/>
      <c r="K501" s="91">
        <v>302</v>
      </c>
      <c r="L501" s="92"/>
      <c r="M501" s="91">
        <v>2.94</v>
      </c>
      <c r="N501" s="92"/>
      <c r="O501" s="9" t="s">
        <v>220</v>
      </c>
    </row>
    <row r="502" spans="1:15" ht="18.600000000000001" customHeight="1">
      <c r="A502" s="7"/>
      <c r="B502" s="8" t="s">
        <v>435</v>
      </c>
      <c r="C502" s="89">
        <v>180</v>
      </c>
      <c r="D502" s="90"/>
      <c r="E502" s="91">
        <v>0.28000000000000003</v>
      </c>
      <c r="F502" s="92"/>
      <c r="G502" s="91">
        <v>0.01</v>
      </c>
      <c r="H502" s="92"/>
      <c r="I502" s="91">
        <v>16.5</v>
      </c>
      <c r="J502" s="92"/>
      <c r="K502" s="91">
        <v>64</v>
      </c>
      <c r="L502" s="92"/>
      <c r="M502" s="91">
        <v>45.07</v>
      </c>
      <c r="N502" s="92"/>
      <c r="O502" s="9" t="s">
        <v>372</v>
      </c>
    </row>
    <row r="503" spans="1:15" ht="18.600000000000001" customHeight="1" thickBot="1">
      <c r="A503" s="7"/>
      <c r="B503" s="7" t="s">
        <v>27</v>
      </c>
      <c r="C503" s="89">
        <v>50</v>
      </c>
      <c r="D503" s="90"/>
      <c r="E503" s="91">
        <v>3.3</v>
      </c>
      <c r="F503" s="92"/>
      <c r="G503" s="91">
        <v>0.6</v>
      </c>
      <c r="H503" s="92"/>
      <c r="I503" s="91">
        <v>16.78</v>
      </c>
      <c r="J503" s="92"/>
      <c r="K503" s="91">
        <v>88.39</v>
      </c>
      <c r="L503" s="92"/>
      <c r="M503" s="91">
        <v>0</v>
      </c>
      <c r="N503" s="92"/>
      <c r="O503" s="9"/>
    </row>
    <row r="504" spans="1:15" ht="18.600000000000001" customHeight="1" thickBot="1">
      <c r="A504" s="10"/>
      <c r="B504" s="11"/>
      <c r="C504" s="81">
        <f>SUM(C500:C503)</f>
        <v>680</v>
      </c>
      <c r="D504" s="82"/>
      <c r="E504" s="83">
        <f>SUM(E499:F503)</f>
        <v>28.570000000000004</v>
      </c>
      <c r="F504" s="84"/>
      <c r="G504" s="83">
        <f>SUM(G499:H503)</f>
        <v>23.34</v>
      </c>
      <c r="H504" s="84"/>
      <c r="I504" s="83">
        <f>SUM(I499:J503)</f>
        <v>83.35</v>
      </c>
      <c r="J504" s="84"/>
      <c r="K504" s="83">
        <f>SUM(K499:L503)</f>
        <v>660.39</v>
      </c>
      <c r="L504" s="84"/>
      <c r="M504" s="83">
        <f>SUM(M499:N503)</f>
        <v>62.17</v>
      </c>
      <c r="N504" s="126"/>
      <c r="O504" s="12"/>
    </row>
    <row r="505" spans="1:15" ht="18.600000000000001" customHeight="1">
      <c r="A505" s="18"/>
      <c r="B505" s="18"/>
      <c r="C505" s="102"/>
      <c r="D505" s="103"/>
      <c r="E505" s="104"/>
      <c r="F505" s="105"/>
      <c r="G505" s="104"/>
      <c r="H505" s="105"/>
      <c r="I505" s="104"/>
      <c r="J505" s="105"/>
      <c r="K505" s="104"/>
      <c r="L505" s="105"/>
      <c r="M505" s="104"/>
      <c r="N505" s="105"/>
      <c r="O505" s="14"/>
    </row>
    <row r="506" spans="1:15" ht="18.600000000000001" customHeight="1">
      <c r="A506" s="18" t="s">
        <v>28</v>
      </c>
      <c r="B506" s="8" t="s">
        <v>29</v>
      </c>
      <c r="C506" s="89">
        <v>180</v>
      </c>
      <c r="D506" s="90"/>
      <c r="E506" s="91">
        <v>5.18</v>
      </c>
      <c r="F506" s="92"/>
      <c r="G506" s="91">
        <v>5.92</v>
      </c>
      <c r="H506" s="92"/>
      <c r="I506" s="91">
        <v>7.59</v>
      </c>
      <c r="J506" s="92"/>
      <c r="K506" s="91">
        <v>104</v>
      </c>
      <c r="L506" s="92"/>
      <c r="M506" s="91">
        <v>1.29</v>
      </c>
      <c r="N506" s="92"/>
      <c r="O506" s="9"/>
    </row>
    <row r="507" spans="1:15" ht="18.600000000000001" customHeight="1" thickBot="1">
      <c r="A507" s="7"/>
      <c r="B507" s="8" t="s">
        <v>221</v>
      </c>
      <c r="C507" s="89">
        <v>60</v>
      </c>
      <c r="D507" s="90"/>
      <c r="E507" s="91">
        <v>4.22</v>
      </c>
      <c r="F507" s="92"/>
      <c r="G507" s="91">
        <v>5.32</v>
      </c>
      <c r="H507" s="92"/>
      <c r="I507" s="91">
        <v>25.8</v>
      </c>
      <c r="J507" s="92"/>
      <c r="K507" s="91">
        <v>168</v>
      </c>
      <c r="L507" s="92"/>
      <c r="M507" s="91">
        <v>0.72</v>
      </c>
      <c r="N507" s="92"/>
      <c r="O507" s="9" t="s">
        <v>358</v>
      </c>
    </row>
    <row r="508" spans="1:15" ht="18.600000000000001" customHeight="1" thickBot="1">
      <c r="A508" s="10"/>
      <c r="B508" s="11"/>
      <c r="C508" s="81">
        <f>SUM(C506:C507)</f>
        <v>240</v>
      </c>
      <c r="D508" s="82"/>
      <c r="E508" s="83">
        <f>SUM(E506:E507)</f>
        <v>9.3999999999999986</v>
      </c>
      <c r="F508" s="84"/>
      <c r="G508" s="83">
        <f>SUM(G506:G507)</f>
        <v>11.24</v>
      </c>
      <c r="H508" s="84"/>
      <c r="I508" s="83">
        <f>SUM(I506:I507)</f>
        <v>33.39</v>
      </c>
      <c r="J508" s="84"/>
      <c r="K508" s="83">
        <f>SUM(K506:L507)</f>
        <v>272</v>
      </c>
      <c r="L508" s="84"/>
      <c r="M508" s="83">
        <f>SUM(M506:M507)</f>
        <v>2.0099999999999998</v>
      </c>
      <c r="N508" s="126"/>
      <c r="O508" s="51"/>
    </row>
    <row r="509" spans="1:15" ht="18.600000000000001" customHeight="1">
      <c r="A509" s="18"/>
      <c r="B509" s="18"/>
      <c r="C509" s="102"/>
      <c r="D509" s="103"/>
      <c r="E509" s="104"/>
      <c r="F509" s="105"/>
      <c r="G509" s="104"/>
      <c r="H509" s="105"/>
      <c r="I509" s="104"/>
      <c r="J509" s="105"/>
      <c r="K509" s="104"/>
      <c r="L509" s="105"/>
      <c r="M509" s="104"/>
      <c r="N509" s="105"/>
      <c r="O509" s="14"/>
    </row>
    <row r="510" spans="1:15" ht="18.600000000000001" customHeight="1">
      <c r="A510" s="18" t="s">
        <v>31</v>
      </c>
      <c r="B510" s="15" t="s">
        <v>94</v>
      </c>
      <c r="C510" s="89">
        <v>180</v>
      </c>
      <c r="D510" s="90"/>
      <c r="E510" s="91">
        <v>16.8</v>
      </c>
      <c r="F510" s="92"/>
      <c r="G510" s="91">
        <v>15.2</v>
      </c>
      <c r="H510" s="92"/>
      <c r="I510" s="91">
        <v>13.1</v>
      </c>
      <c r="J510" s="92"/>
      <c r="K510" s="91">
        <v>247</v>
      </c>
      <c r="L510" s="92"/>
      <c r="M510" s="91">
        <v>7.9</v>
      </c>
      <c r="N510" s="92"/>
      <c r="O510" s="9" t="s">
        <v>85</v>
      </c>
    </row>
    <row r="511" spans="1:15" ht="18.600000000000001" customHeight="1">
      <c r="A511" s="7"/>
      <c r="B511" s="8" t="s">
        <v>36</v>
      </c>
      <c r="C511" s="89">
        <v>200</v>
      </c>
      <c r="D511" s="90"/>
      <c r="E511" s="91">
        <v>0.01</v>
      </c>
      <c r="F511" s="92"/>
      <c r="G511" s="91">
        <v>0</v>
      </c>
      <c r="H511" s="92"/>
      <c r="I511" s="91">
        <v>9.3000000000000007</v>
      </c>
      <c r="J511" s="92"/>
      <c r="K511" s="91">
        <v>36</v>
      </c>
      <c r="L511" s="92"/>
      <c r="M511" s="91">
        <v>0.8</v>
      </c>
      <c r="N511" s="92"/>
      <c r="O511" s="9" t="s">
        <v>266</v>
      </c>
    </row>
    <row r="512" spans="1:15" ht="18.600000000000001" customHeight="1">
      <c r="A512" s="16"/>
      <c r="B512" s="24" t="s">
        <v>37</v>
      </c>
      <c r="C512" s="89">
        <v>60</v>
      </c>
      <c r="D512" s="90"/>
      <c r="E512" s="91">
        <v>3.97</v>
      </c>
      <c r="F512" s="92"/>
      <c r="G512" s="91">
        <v>0.39</v>
      </c>
      <c r="H512" s="92"/>
      <c r="I512" s="91">
        <v>28.02</v>
      </c>
      <c r="J512" s="92"/>
      <c r="K512" s="91">
        <v>134.1</v>
      </c>
      <c r="L512" s="92"/>
      <c r="M512" s="91">
        <v>0</v>
      </c>
      <c r="N512" s="92"/>
      <c r="O512" s="25"/>
    </row>
    <row r="513" spans="1:15" ht="18.600000000000001" customHeight="1" thickBot="1">
      <c r="A513" s="16"/>
      <c r="B513" s="24" t="s">
        <v>95</v>
      </c>
      <c r="C513" s="85">
        <v>40</v>
      </c>
      <c r="D513" s="86"/>
      <c r="E513" s="87">
        <v>0.6</v>
      </c>
      <c r="F513" s="88"/>
      <c r="G513" s="87">
        <v>1.7</v>
      </c>
      <c r="H513" s="88"/>
      <c r="I513" s="87">
        <v>2</v>
      </c>
      <c r="J513" s="88"/>
      <c r="K513" s="87">
        <v>26</v>
      </c>
      <c r="L513" s="88"/>
      <c r="M513" s="87">
        <v>0.1</v>
      </c>
      <c r="N513" s="88"/>
      <c r="O513" s="25"/>
    </row>
    <row r="514" spans="1:15" ht="18.600000000000001" customHeight="1" thickBot="1">
      <c r="A514" s="16"/>
      <c r="B514" s="8" t="s">
        <v>218</v>
      </c>
      <c r="C514" s="89">
        <v>100</v>
      </c>
      <c r="D514" s="90"/>
      <c r="E514" s="91">
        <v>0.4</v>
      </c>
      <c r="F514" s="92"/>
      <c r="G514" s="91">
        <v>0</v>
      </c>
      <c r="H514" s="92"/>
      <c r="I514" s="91">
        <v>24</v>
      </c>
      <c r="J514" s="92"/>
      <c r="K514" s="91">
        <v>99.2</v>
      </c>
      <c r="L514" s="92"/>
      <c r="M514" s="91">
        <v>5.6</v>
      </c>
      <c r="N514" s="92"/>
      <c r="O514" s="25"/>
    </row>
    <row r="515" spans="1:15" ht="18.600000000000001" customHeight="1" thickBot="1">
      <c r="A515" s="44"/>
      <c r="B515" s="11"/>
      <c r="C515" s="81">
        <f t="shared" ref="C515" si="61">SUM(C510:C514)</f>
        <v>580</v>
      </c>
      <c r="D515" s="82"/>
      <c r="E515" s="83">
        <f>SUM(E510:F514)</f>
        <v>21.78</v>
      </c>
      <c r="F515" s="84"/>
      <c r="G515" s="83">
        <f t="shared" ref="G515" si="62">SUM(G510:H514)</f>
        <v>17.29</v>
      </c>
      <c r="H515" s="84"/>
      <c r="I515" s="83">
        <f t="shared" ref="I515" si="63">SUM(I510:J514)</f>
        <v>76.42</v>
      </c>
      <c r="J515" s="84"/>
      <c r="K515" s="83">
        <f t="shared" ref="K515" si="64">SUM(K510:L514)</f>
        <v>542.30000000000007</v>
      </c>
      <c r="L515" s="84"/>
      <c r="M515" s="83">
        <f t="shared" ref="M515" si="65">SUM(M510:N514)</f>
        <v>14.4</v>
      </c>
      <c r="N515" s="126"/>
      <c r="O515" s="26"/>
    </row>
    <row r="516" spans="1:15" ht="38.25" customHeight="1">
      <c r="A516" s="27" t="s">
        <v>223</v>
      </c>
      <c r="B516" s="45"/>
      <c r="C516" s="77"/>
      <c r="D516" s="78"/>
      <c r="E516" s="79">
        <f>E495+E497+E504+E508+E515</f>
        <v>72.540000000000006</v>
      </c>
      <c r="F516" s="80"/>
      <c r="G516" s="79">
        <f>G495+G497+G504+G508+G515</f>
        <v>63.24</v>
      </c>
      <c r="H516" s="80"/>
      <c r="I516" s="79">
        <f>I495+I497+I504+I508+I515</f>
        <v>268.79000000000002</v>
      </c>
      <c r="J516" s="80"/>
      <c r="K516" s="79">
        <f>K495+K497+K504+K508+K515</f>
        <v>1932.8899999999999</v>
      </c>
      <c r="L516" s="80"/>
      <c r="M516" s="79">
        <f>M495+M497+M504+M508+M515</f>
        <v>85.280000000000015</v>
      </c>
      <c r="N516" s="80"/>
      <c r="O516" s="29"/>
    </row>
    <row r="528" spans="1:15" ht="18.600000000000001" customHeight="1">
      <c r="A528" s="3"/>
      <c r="B528" s="2"/>
      <c r="C528" s="3"/>
      <c r="D528" s="3"/>
      <c r="E528" s="3" t="s">
        <v>224</v>
      </c>
      <c r="F528" s="3"/>
      <c r="G528" s="3"/>
      <c r="H528" s="3"/>
      <c r="I528" s="3"/>
      <c r="J528" s="3"/>
      <c r="K528" s="3"/>
      <c r="L528" s="3"/>
      <c r="M528" s="3"/>
      <c r="N528" s="3"/>
      <c r="O528" s="3"/>
    </row>
    <row r="529" spans="1:15" ht="18.600000000000001" customHeight="1">
      <c r="A529" s="114" t="s">
        <v>1</v>
      </c>
      <c r="B529" s="114" t="s">
        <v>2</v>
      </c>
      <c r="C529" s="117" t="s">
        <v>321</v>
      </c>
      <c r="D529" s="118"/>
      <c r="E529" s="123" t="s">
        <v>4</v>
      </c>
      <c r="F529" s="124"/>
      <c r="G529" s="124"/>
      <c r="H529" s="124"/>
      <c r="I529" s="124"/>
      <c r="J529" s="125"/>
      <c r="K529" s="117" t="s">
        <v>5</v>
      </c>
      <c r="L529" s="118"/>
      <c r="M529" s="117" t="s">
        <v>6</v>
      </c>
      <c r="N529" s="118"/>
      <c r="O529" s="74" t="s">
        <v>7</v>
      </c>
    </row>
    <row r="530" spans="1:15" ht="18.600000000000001" customHeight="1">
      <c r="A530" s="115"/>
      <c r="B530" s="115"/>
      <c r="C530" s="119"/>
      <c r="D530" s="120"/>
      <c r="E530" s="110" t="s">
        <v>8</v>
      </c>
      <c r="F530" s="111"/>
      <c r="G530" s="110" t="s">
        <v>9</v>
      </c>
      <c r="H530" s="111"/>
      <c r="I530" s="110" t="s">
        <v>10</v>
      </c>
      <c r="J530" s="111"/>
      <c r="K530" s="119"/>
      <c r="L530" s="120"/>
      <c r="M530" s="119"/>
      <c r="N530" s="120"/>
      <c r="O530" s="75"/>
    </row>
    <row r="531" spans="1:15" ht="18.600000000000001" customHeight="1">
      <c r="A531" s="116"/>
      <c r="B531" s="116"/>
      <c r="C531" s="121"/>
      <c r="D531" s="122"/>
      <c r="E531" s="112"/>
      <c r="F531" s="113"/>
      <c r="G531" s="112"/>
      <c r="H531" s="113"/>
      <c r="I531" s="112"/>
      <c r="J531" s="113"/>
      <c r="K531" s="121"/>
      <c r="L531" s="122"/>
      <c r="M531" s="121"/>
      <c r="N531" s="122"/>
      <c r="O531" s="76"/>
    </row>
    <row r="532" spans="1:15" ht="18.600000000000001" customHeight="1">
      <c r="A532" s="6" t="s">
        <v>225</v>
      </c>
      <c r="B532" s="6"/>
      <c r="C532" s="89"/>
      <c r="D532" s="90"/>
      <c r="E532" s="89"/>
      <c r="F532" s="90"/>
      <c r="G532" s="89"/>
      <c r="H532" s="90"/>
      <c r="I532" s="89"/>
      <c r="J532" s="90"/>
      <c r="K532" s="89"/>
      <c r="L532" s="90"/>
      <c r="M532" s="89"/>
      <c r="N532" s="90"/>
      <c r="O532" s="7"/>
    </row>
    <row r="533" spans="1:15" ht="18.600000000000001" customHeight="1">
      <c r="A533" s="6" t="s">
        <v>12</v>
      </c>
      <c r="B533" s="8" t="s">
        <v>226</v>
      </c>
      <c r="C533" s="145">
        <v>200</v>
      </c>
      <c r="D533" s="146"/>
      <c r="E533" s="143">
        <v>5.31</v>
      </c>
      <c r="F533" s="144"/>
      <c r="G533" s="91">
        <v>5.09</v>
      </c>
      <c r="H533" s="92"/>
      <c r="I533" s="52">
        <v>27.5</v>
      </c>
      <c r="J533" s="52"/>
      <c r="K533" s="91">
        <v>178</v>
      </c>
      <c r="L533" s="92"/>
      <c r="M533" s="91">
        <v>0.42</v>
      </c>
      <c r="N533" s="92"/>
      <c r="O533" s="9" t="s">
        <v>227</v>
      </c>
    </row>
    <row r="534" spans="1:15" ht="18.600000000000001" customHeight="1">
      <c r="A534" s="7"/>
      <c r="B534" s="8" t="s">
        <v>43</v>
      </c>
      <c r="C534" s="89">
        <v>180</v>
      </c>
      <c r="D534" s="90"/>
      <c r="E534" s="91">
        <v>3.48</v>
      </c>
      <c r="F534" s="92"/>
      <c r="G534" s="91">
        <v>3.13</v>
      </c>
      <c r="H534" s="92"/>
      <c r="I534" s="91">
        <v>20.61</v>
      </c>
      <c r="J534" s="92"/>
      <c r="K534" s="91">
        <v>121</v>
      </c>
      <c r="L534" s="92"/>
      <c r="M534" s="91">
        <v>0.47</v>
      </c>
      <c r="N534" s="92"/>
      <c r="O534" s="9" t="s">
        <v>198</v>
      </c>
    </row>
    <row r="535" spans="1:15" ht="18.600000000000001" customHeight="1" thickBot="1">
      <c r="A535" s="7"/>
      <c r="B535" s="8" t="s">
        <v>183</v>
      </c>
      <c r="C535" s="108" t="s">
        <v>332</v>
      </c>
      <c r="D535" s="109"/>
      <c r="E535" s="143">
        <v>1.54</v>
      </c>
      <c r="F535" s="144"/>
      <c r="G535" s="91">
        <v>3.93</v>
      </c>
      <c r="H535" s="92"/>
      <c r="I535" s="91">
        <v>28.9</v>
      </c>
      <c r="J535" s="92"/>
      <c r="K535" s="91">
        <v>89</v>
      </c>
      <c r="L535" s="92"/>
      <c r="M535" s="91">
        <v>0.48</v>
      </c>
      <c r="N535" s="92"/>
      <c r="O535" s="9" t="s">
        <v>185</v>
      </c>
    </row>
    <row r="536" spans="1:15" ht="18.600000000000001" customHeight="1" thickBot="1">
      <c r="A536" s="10"/>
      <c r="B536" s="11"/>
      <c r="C536" s="81">
        <v>415</v>
      </c>
      <c r="D536" s="82"/>
      <c r="E536" s="83">
        <f>SUM(E533:F535)</f>
        <v>10.329999999999998</v>
      </c>
      <c r="F536" s="84"/>
      <c r="G536" s="83">
        <f>SUM(G533:H535)</f>
        <v>12.149999999999999</v>
      </c>
      <c r="H536" s="84"/>
      <c r="I536" s="83">
        <f>SUM(I533:J535)</f>
        <v>77.009999999999991</v>
      </c>
      <c r="J536" s="84"/>
      <c r="K536" s="83">
        <f>SUM(K533:L535)</f>
        <v>388</v>
      </c>
      <c r="L536" s="84"/>
      <c r="M536" s="83">
        <f>SUM(M533:N535)</f>
        <v>1.3699999999999999</v>
      </c>
      <c r="N536" s="126"/>
      <c r="O536" s="12"/>
    </row>
    <row r="537" spans="1:15" ht="18.600000000000001" customHeight="1">
      <c r="A537" s="6"/>
      <c r="B537" s="6"/>
      <c r="C537" s="89"/>
      <c r="D537" s="90"/>
      <c r="E537" s="91"/>
      <c r="F537" s="92"/>
      <c r="G537" s="91"/>
      <c r="H537" s="92"/>
      <c r="I537" s="91"/>
      <c r="J537" s="92"/>
      <c r="K537" s="91"/>
      <c r="L537" s="92"/>
      <c r="M537" s="91"/>
      <c r="N537" s="92"/>
      <c r="O537" s="9"/>
    </row>
    <row r="538" spans="1:15" ht="18.600000000000001" customHeight="1">
      <c r="A538" s="6" t="s">
        <v>18</v>
      </c>
      <c r="B538" s="8" t="s">
        <v>345</v>
      </c>
      <c r="C538" s="89">
        <v>100</v>
      </c>
      <c r="D538" s="90"/>
      <c r="E538" s="91">
        <v>0.8</v>
      </c>
      <c r="F538" s="92"/>
      <c r="G538" s="91">
        <v>0.8</v>
      </c>
      <c r="H538" s="92"/>
      <c r="I538" s="91">
        <v>19.600000000000001</v>
      </c>
      <c r="J538" s="92"/>
      <c r="K538" s="91">
        <v>90.16</v>
      </c>
      <c r="L538" s="92"/>
      <c r="M538" s="91">
        <v>4</v>
      </c>
      <c r="N538" s="92"/>
      <c r="O538" s="13"/>
    </row>
    <row r="539" spans="1:15" ht="18.600000000000001" customHeight="1">
      <c r="A539" s="8"/>
      <c r="B539" s="8"/>
      <c r="C539" s="89"/>
      <c r="D539" s="90"/>
      <c r="E539" s="91"/>
      <c r="F539" s="92"/>
      <c r="G539" s="91"/>
      <c r="H539" s="92"/>
      <c r="I539" s="91"/>
      <c r="J539" s="92"/>
      <c r="K539" s="91"/>
      <c r="L539" s="92"/>
      <c r="M539" s="91"/>
      <c r="N539" s="92"/>
      <c r="O539" s="14"/>
    </row>
    <row r="540" spans="1:15" ht="38.25" customHeight="1">
      <c r="A540" s="6" t="s">
        <v>19</v>
      </c>
      <c r="B540" s="50" t="s">
        <v>229</v>
      </c>
      <c r="C540" s="89">
        <v>60</v>
      </c>
      <c r="D540" s="90"/>
      <c r="E540" s="91">
        <v>0.98</v>
      </c>
      <c r="F540" s="92"/>
      <c r="G540" s="91">
        <v>6.2</v>
      </c>
      <c r="H540" s="92"/>
      <c r="I540" s="91">
        <v>6.2</v>
      </c>
      <c r="J540" s="92"/>
      <c r="K540" s="91">
        <v>64</v>
      </c>
      <c r="L540" s="92"/>
      <c r="M540" s="91">
        <v>18</v>
      </c>
      <c r="N540" s="92"/>
      <c r="O540" s="9" t="s">
        <v>230</v>
      </c>
    </row>
    <row r="541" spans="1:15" ht="18.600000000000001" customHeight="1">
      <c r="A541" s="7"/>
      <c r="B541" s="15" t="s">
        <v>231</v>
      </c>
      <c r="C541" s="89">
        <v>250</v>
      </c>
      <c r="D541" s="90"/>
      <c r="E541" s="91">
        <v>2.17</v>
      </c>
      <c r="F541" s="92"/>
      <c r="G541" s="91">
        <v>5.46</v>
      </c>
      <c r="H541" s="92"/>
      <c r="I541" s="91">
        <v>14.5</v>
      </c>
      <c r="J541" s="92"/>
      <c r="K541" s="91">
        <v>128.25</v>
      </c>
      <c r="L541" s="92"/>
      <c r="M541" s="91">
        <v>6.81</v>
      </c>
      <c r="N541" s="92"/>
      <c r="O541" s="9" t="s">
        <v>232</v>
      </c>
    </row>
    <row r="542" spans="1:15" ht="18.600000000000001" customHeight="1">
      <c r="A542" s="7"/>
      <c r="B542" s="8" t="s">
        <v>77</v>
      </c>
      <c r="C542" s="89">
        <v>80</v>
      </c>
      <c r="D542" s="90"/>
      <c r="E542" s="91">
        <v>11.8</v>
      </c>
      <c r="F542" s="92"/>
      <c r="G542" s="91">
        <v>3.42</v>
      </c>
      <c r="H542" s="92"/>
      <c r="I542" s="91">
        <v>2.62</v>
      </c>
      <c r="J542" s="92"/>
      <c r="K542" s="91">
        <v>89</v>
      </c>
      <c r="L542" s="92"/>
      <c r="M542" s="91">
        <v>7.0000000000000007E-2</v>
      </c>
      <c r="N542" s="92"/>
      <c r="O542" s="9" t="s">
        <v>233</v>
      </c>
    </row>
    <row r="543" spans="1:15" ht="18.600000000000001" customHeight="1">
      <c r="A543" s="7"/>
      <c r="B543" s="8" t="s">
        <v>234</v>
      </c>
      <c r="C543" s="89">
        <v>130</v>
      </c>
      <c r="D543" s="90"/>
      <c r="E543" s="91">
        <v>7.46</v>
      </c>
      <c r="F543" s="92"/>
      <c r="G543" s="91">
        <v>5.92</v>
      </c>
      <c r="H543" s="92"/>
      <c r="I543" s="91">
        <v>32.770000000000003</v>
      </c>
      <c r="J543" s="92"/>
      <c r="K543" s="91">
        <v>217</v>
      </c>
      <c r="L543" s="92"/>
      <c r="M543" s="91">
        <v>0.8</v>
      </c>
      <c r="N543" s="92"/>
      <c r="O543" s="9" t="s">
        <v>235</v>
      </c>
    </row>
    <row r="544" spans="1:15" ht="18.600000000000001" customHeight="1">
      <c r="A544" s="7"/>
      <c r="B544" s="53" t="s">
        <v>236</v>
      </c>
      <c r="C544" s="89">
        <v>150</v>
      </c>
      <c r="D544" s="90"/>
      <c r="E544" s="91">
        <v>0.02</v>
      </c>
      <c r="F544" s="92"/>
      <c r="G544" s="91">
        <v>0</v>
      </c>
      <c r="H544" s="92"/>
      <c r="I544" s="91">
        <v>9.5</v>
      </c>
      <c r="J544" s="92"/>
      <c r="K544" s="91">
        <v>37.85</v>
      </c>
      <c r="L544" s="92"/>
      <c r="M544" s="91">
        <v>4</v>
      </c>
      <c r="N544" s="92"/>
      <c r="O544" s="9" t="s">
        <v>237</v>
      </c>
    </row>
    <row r="545" spans="1:15" ht="18.600000000000001" customHeight="1" thickBot="1">
      <c r="A545" s="16"/>
      <c r="B545" s="7" t="s">
        <v>27</v>
      </c>
      <c r="C545" s="89">
        <v>50</v>
      </c>
      <c r="D545" s="90"/>
      <c r="E545" s="91">
        <v>3.3</v>
      </c>
      <c r="F545" s="92"/>
      <c r="G545" s="91">
        <v>0.6</v>
      </c>
      <c r="H545" s="92"/>
      <c r="I545" s="91">
        <v>16.78</v>
      </c>
      <c r="J545" s="92"/>
      <c r="K545" s="91">
        <v>88.39</v>
      </c>
      <c r="L545" s="92"/>
      <c r="M545" s="91">
        <v>0</v>
      </c>
      <c r="N545" s="92"/>
      <c r="O545" s="25"/>
    </row>
    <row r="546" spans="1:15" ht="18.600000000000001" customHeight="1" thickBot="1">
      <c r="A546" s="10"/>
      <c r="B546" s="11"/>
      <c r="C546" s="81">
        <f>SUM(C540:C545)</f>
        <v>720</v>
      </c>
      <c r="D546" s="82"/>
      <c r="E546" s="83">
        <f>SUM(E540:F545)</f>
        <v>25.73</v>
      </c>
      <c r="F546" s="84"/>
      <c r="G546" s="83">
        <f>SUM(G540:H545)</f>
        <v>21.6</v>
      </c>
      <c r="H546" s="84"/>
      <c r="I546" s="83">
        <f>SUM(I540:J545)</f>
        <v>82.37</v>
      </c>
      <c r="J546" s="84"/>
      <c r="K546" s="83">
        <f>SUM(K540:L545)</f>
        <v>624.49</v>
      </c>
      <c r="L546" s="84"/>
      <c r="M546" s="83">
        <f>SUM(M540:N545)</f>
        <v>29.68</v>
      </c>
      <c r="N546" s="126"/>
      <c r="O546" s="12"/>
    </row>
    <row r="547" spans="1:15" ht="18.600000000000001" customHeight="1">
      <c r="A547" s="18"/>
      <c r="B547" s="18"/>
      <c r="C547" s="102"/>
      <c r="D547" s="103"/>
      <c r="E547" s="104"/>
      <c r="F547" s="105"/>
      <c r="G547" s="104"/>
      <c r="H547" s="105"/>
      <c r="I547" s="104"/>
      <c r="J547" s="105"/>
      <c r="K547" s="104"/>
      <c r="L547" s="105"/>
      <c r="M547" s="104"/>
      <c r="N547" s="105"/>
      <c r="O547" s="14"/>
    </row>
    <row r="548" spans="1:15" ht="18.600000000000001" customHeight="1">
      <c r="A548" s="18" t="s">
        <v>28</v>
      </c>
      <c r="B548" s="8" t="s">
        <v>89</v>
      </c>
      <c r="C548" s="89">
        <v>180</v>
      </c>
      <c r="D548" s="90"/>
      <c r="E548" s="91">
        <v>4.16</v>
      </c>
      <c r="F548" s="92"/>
      <c r="G548" s="91">
        <v>5.59</v>
      </c>
      <c r="H548" s="92"/>
      <c r="I548" s="91">
        <v>3.9</v>
      </c>
      <c r="J548" s="92"/>
      <c r="K548" s="91">
        <v>73.680000000000007</v>
      </c>
      <c r="L548" s="92"/>
      <c r="M548" s="91">
        <v>0</v>
      </c>
      <c r="N548" s="92"/>
      <c r="O548" s="9" t="s">
        <v>159</v>
      </c>
    </row>
    <row r="549" spans="1:15" ht="18.600000000000001" customHeight="1">
      <c r="A549" s="7"/>
      <c r="B549" s="8" t="s">
        <v>90</v>
      </c>
      <c r="C549" s="89">
        <v>30</v>
      </c>
      <c r="D549" s="90"/>
      <c r="E549" s="91">
        <v>2.25</v>
      </c>
      <c r="F549" s="92"/>
      <c r="G549" s="91">
        <v>2.4300000000000002</v>
      </c>
      <c r="H549" s="92"/>
      <c r="I549" s="91">
        <v>22.35</v>
      </c>
      <c r="J549" s="92"/>
      <c r="K549" s="91">
        <v>124</v>
      </c>
      <c r="L549" s="92"/>
      <c r="M549" s="91">
        <v>0</v>
      </c>
      <c r="N549" s="92"/>
      <c r="O549" s="9" t="s">
        <v>53</v>
      </c>
    </row>
    <row r="550" spans="1:15" ht="18.600000000000001" customHeight="1" thickBot="1">
      <c r="A550" s="16"/>
      <c r="B550" s="8" t="s">
        <v>54</v>
      </c>
      <c r="C550" s="85">
        <v>100</v>
      </c>
      <c r="D550" s="86"/>
      <c r="E550" s="87">
        <v>0.4</v>
      </c>
      <c r="F550" s="88"/>
      <c r="G550" s="87">
        <v>0.3</v>
      </c>
      <c r="H550" s="88"/>
      <c r="I550" s="87">
        <v>10.3</v>
      </c>
      <c r="J550" s="88"/>
      <c r="K550" s="87">
        <v>46</v>
      </c>
      <c r="L550" s="88"/>
      <c r="M550" s="87">
        <v>5</v>
      </c>
      <c r="N550" s="88"/>
      <c r="O550" s="25" t="s">
        <v>92</v>
      </c>
    </row>
    <row r="551" spans="1:15" ht="18.600000000000001" customHeight="1" thickBot="1">
      <c r="A551" s="10"/>
      <c r="B551" s="11"/>
      <c r="C551" s="81">
        <f>SUM(C548:C550)</f>
        <v>310</v>
      </c>
      <c r="D551" s="82"/>
      <c r="E551" s="83">
        <f t="shared" ref="E551:M551" si="66">SUM(E548:E550)</f>
        <v>6.8100000000000005</v>
      </c>
      <c r="F551" s="84"/>
      <c r="G551" s="83">
        <f t="shared" si="66"/>
        <v>8.32</v>
      </c>
      <c r="H551" s="84"/>
      <c r="I551" s="83">
        <f t="shared" si="66"/>
        <v>36.549999999999997</v>
      </c>
      <c r="J551" s="84"/>
      <c r="K551" s="83">
        <f t="shared" si="66"/>
        <v>243.68</v>
      </c>
      <c r="L551" s="84"/>
      <c r="M551" s="83">
        <f t="shared" si="66"/>
        <v>5</v>
      </c>
      <c r="N551" s="126"/>
      <c r="O551" s="12"/>
    </row>
    <row r="552" spans="1:15" ht="18.600000000000001" customHeight="1">
      <c r="A552" s="18"/>
      <c r="B552" s="8"/>
      <c r="C552" s="102"/>
      <c r="D552" s="103"/>
      <c r="E552" s="104"/>
      <c r="F552" s="105"/>
      <c r="G552" s="104"/>
      <c r="H552" s="105"/>
      <c r="I552" s="104"/>
      <c r="J552" s="105"/>
      <c r="K552" s="104"/>
      <c r="L552" s="105"/>
      <c r="M552" s="104"/>
      <c r="N552" s="105"/>
      <c r="O552" s="14"/>
    </row>
    <row r="553" spans="1:15" ht="38.25" customHeight="1">
      <c r="A553" s="18" t="s">
        <v>31</v>
      </c>
      <c r="B553" s="15" t="s">
        <v>238</v>
      </c>
      <c r="C553" s="89">
        <v>135</v>
      </c>
      <c r="D553" s="90"/>
      <c r="E553" s="91">
        <v>8.91</v>
      </c>
      <c r="F553" s="92"/>
      <c r="G553" s="91">
        <v>6.59</v>
      </c>
      <c r="H553" s="92"/>
      <c r="I553" s="91">
        <v>20.399999999999999</v>
      </c>
      <c r="J553" s="92"/>
      <c r="K553" s="91">
        <v>157</v>
      </c>
      <c r="L553" s="92"/>
      <c r="M553" s="91">
        <v>17.8</v>
      </c>
      <c r="N553" s="92"/>
      <c r="O553" s="9" t="s">
        <v>131</v>
      </c>
    </row>
    <row r="554" spans="1:15" ht="18.600000000000001" customHeight="1">
      <c r="A554" s="18"/>
      <c r="B554" s="8" t="s">
        <v>239</v>
      </c>
      <c r="C554" s="89">
        <v>60</v>
      </c>
      <c r="D554" s="90"/>
      <c r="E554" s="91">
        <v>0.96</v>
      </c>
      <c r="F554" s="92"/>
      <c r="G554" s="91">
        <v>3.09</v>
      </c>
      <c r="H554" s="92"/>
      <c r="I554" s="91">
        <v>6.04</v>
      </c>
      <c r="J554" s="92"/>
      <c r="K554" s="91">
        <v>54.9</v>
      </c>
      <c r="L554" s="92"/>
      <c r="M554" s="91">
        <v>52.1</v>
      </c>
      <c r="N554" s="92"/>
      <c r="O554" s="9" t="s">
        <v>240</v>
      </c>
    </row>
    <row r="555" spans="1:15" ht="18.600000000000001" customHeight="1">
      <c r="A555" s="43"/>
      <c r="B555" s="8" t="s">
        <v>207</v>
      </c>
      <c r="C555" s="89">
        <v>200</v>
      </c>
      <c r="D555" s="90"/>
      <c r="E555" s="91">
        <v>0.2</v>
      </c>
      <c r="F555" s="92"/>
      <c r="G555" s="91">
        <v>0.1</v>
      </c>
      <c r="H555" s="92"/>
      <c r="I555" s="91">
        <v>15.9</v>
      </c>
      <c r="J555" s="92"/>
      <c r="K555" s="91">
        <v>65</v>
      </c>
      <c r="L555" s="92"/>
      <c r="M555" s="91">
        <v>89</v>
      </c>
      <c r="N555" s="92"/>
      <c r="O555" s="9" t="s">
        <v>208</v>
      </c>
    </row>
    <row r="556" spans="1:15" ht="18.600000000000001" customHeight="1" thickBot="1">
      <c r="A556" s="16"/>
      <c r="B556" s="24" t="s">
        <v>37</v>
      </c>
      <c r="C556" s="89">
        <v>60</v>
      </c>
      <c r="D556" s="90"/>
      <c r="E556" s="91">
        <v>3.97</v>
      </c>
      <c r="F556" s="92"/>
      <c r="G556" s="91">
        <v>0.39</v>
      </c>
      <c r="H556" s="92"/>
      <c r="I556" s="91">
        <v>28.02</v>
      </c>
      <c r="J556" s="92"/>
      <c r="K556" s="91">
        <v>134.1</v>
      </c>
      <c r="L556" s="92"/>
      <c r="M556" s="91">
        <v>0</v>
      </c>
      <c r="N556" s="92"/>
      <c r="O556" s="25"/>
    </row>
    <row r="557" spans="1:15" ht="18.600000000000001" customHeight="1" thickBot="1">
      <c r="A557" s="11"/>
      <c r="B557" s="11"/>
      <c r="C557" s="81">
        <f>SUM(C552:C556)</f>
        <v>455</v>
      </c>
      <c r="D557" s="82"/>
      <c r="E557" s="83">
        <f>SUM(E553:F556)</f>
        <v>14.040000000000001</v>
      </c>
      <c r="F557" s="84"/>
      <c r="G557" s="83">
        <f>SUM(G553:H556)</f>
        <v>10.17</v>
      </c>
      <c r="H557" s="84"/>
      <c r="I557" s="83">
        <f>SUM(I553:J556)</f>
        <v>70.36</v>
      </c>
      <c r="J557" s="84"/>
      <c r="K557" s="83">
        <f>SUM(K553:L556)</f>
        <v>411</v>
      </c>
      <c r="L557" s="84"/>
      <c r="M557" s="83">
        <f>SUM(M553:N556)</f>
        <v>158.9</v>
      </c>
      <c r="N557" s="126"/>
      <c r="O557" s="26"/>
    </row>
    <row r="558" spans="1:15" ht="39.75" customHeight="1">
      <c r="A558" s="27" t="s">
        <v>241</v>
      </c>
      <c r="B558" s="28"/>
      <c r="C558" s="77"/>
      <c r="D558" s="78"/>
      <c r="E558" s="79">
        <f>E536+E538+E546+E551+E557</f>
        <v>57.71</v>
      </c>
      <c r="F558" s="80"/>
      <c r="G558" s="79">
        <f>G536+G538+G546+G551+G557</f>
        <v>53.04</v>
      </c>
      <c r="H558" s="80"/>
      <c r="I558" s="79">
        <f>I536+I538+I546+I551+I557</f>
        <v>285.89</v>
      </c>
      <c r="J558" s="80"/>
      <c r="K558" s="79">
        <f>K536+K538+K546+K551+K557</f>
        <v>1757.3300000000002</v>
      </c>
      <c r="L558" s="80"/>
      <c r="M558" s="79">
        <f>M536+M538+M546+M551+M557</f>
        <v>198.95</v>
      </c>
      <c r="N558" s="80"/>
      <c r="O558" s="29"/>
    </row>
    <row r="566" spans="1:15" ht="18.600000000000001" customHeight="1">
      <c r="A566" s="3"/>
      <c r="B566" s="2"/>
      <c r="C566" s="3"/>
      <c r="D566" s="3"/>
      <c r="E566" s="3" t="s">
        <v>242</v>
      </c>
      <c r="F566" s="3"/>
      <c r="G566" s="3"/>
      <c r="H566" s="3"/>
      <c r="I566" s="3"/>
      <c r="J566" s="3"/>
      <c r="K566" s="3"/>
      <c r="L566" s="3"/>
      <c r="M566" s="3"/>
      <c r="N566" s="3"/>
      <c r="O566" s="3"/>
    </row>
    <row r="567" spans="1:15" ht="18.600000000000001" customHeight="1">
      <c r="A567" s="114" t="s">
        <v>1</v>
      </c>
      <c r="B567" s="114" t="s">
        <v>2</v>
      </c>
      <c r="C567" s="117" t="s">
        <v>321</v>
      </c>
      <c r="D567" s="118"/>
      <c r="E567" s="123" t="s">
        <v>4</v>
      </c>
      <c r="F567" s="124"/>
      <c r="G567" s="124"/>
      <c r="H567" s="124"/>
      <c r="I567" s="124"/>
      <c r="J567" s="125"/>
      <c r="K567" s="117" t="s">
        <v>5</v>
      </c>
      <c r="L567" s="118"/>
      <c r="M567" s="117" t="s">
        <v>6</v>
      </c>
      <c r="N567" s="118"/>
      <c r="O567" s="74" t="s">
        <v>7</v>
      </c>
    </row>
    <row r="568" spans="1:15" ht="18.600000000000001" customHeight="1">
      <c r="A568" s="115"/>
      <c r="B568" s="115"/>
      <c r="C568" s="119"/>
      <c r="D568" s="120"/>
      <c r="E568" s="110" t="s">
        <v>8</v>
      </c>
      <c r="F568" s="111"/>
      <c r="G568" s="110" t="s">
        <v>9</v>
      </c>
      <c r="H568" s="111"/>
      <c r="I568" s="110" t="s">
        <v>10</v>
      </c>
      <c r="J568" s="111"/>
      <c r="K568" s="119"/>
      <c r="L568" s="120"/>
      <c r="M568" s="119"/>
      <c r="N568" s="120"/>
      <c r="O568" s="75"/>
    </row>
    <row r="569" spans="1:15" ht="18.600000000000001" customHeight="1">
      <c r="A569" s="116"/>
      <c r="B569" s="116"/>
      <c r="C569" s="121"/>
      <c r="D569" s="122"/>
      <c r="E569" s="112"/>
      <c r="F569" s="113"/>
      <c r="G569" s="112"/>
      <c r="H569" s="113"/>
      <c r="I569" s="112"/>
      <c r="J569" s="113"/>
      <c r="K569" s="121"/>
      <c r="L569" s="122"/>
      <c r="M569" s="121"/>
      <c r="N569" s="122"/>
      <c r="O569" s="76"/>
    </row>
    <row r="570" spans="1:15" ht="18.600000000000001" customHeight="1">
      <c r="A570" s="6" t="s">
        <v>243</v>
      </c>
      <c r="B570" s="6"/>
      <c r="C570" s="89"/>
      <c r="D570" s="90"/>
      <c r="E570" s="89"/>
      <c r="F570" s="90"/>
      <c r="G570" s="89"/>
      <c r="H570" s="90"/>
      <c r="I570" s="89"/>
      <c r="J570" s="90"/>
      <c r="K570" s="89"/>
      <c r="L570" s="90"/>
      <c r="M570" s="89"/>
      <c r="N570" s="90"/>
      <c r="O570" s="7"/>
    </row>
    <row r="571" spans="1:15" ht="18.600000000000001" customHeight="1">
      <c r="A571" s="6" t="s">
        <v>12</v>
      </c>
      <c r="B571" s="8" t="s">
        <v>244</v>
      </c>
      <c r="C571" s="89">
        <v>150</v>
      </c>
      <c r="D571" s="90"/>
      <c r="E571" s="91">
        <v>12.02</v>
      </c>
      <c r="F571" s="92"/>
      <c r="G571" s="91">
        <v>12.34</v>
      </c>
      <c r="H571" s="92"/>
      <c r="I571" s="91">
        <v>33.5</v>
      </c>
      <c r="J571" s="92"/>
      <c r="K571" s="91">
        <v>296</v>
      </c>
      <c r="L571" s="92"/>
      <c r="M571" s="91">
        <v>0.1</v>
      </c>
      <c r="N571" s="92"/>
      <c r="O571" s="9" t="s">
        <v>245</v>
      </c>
    </row>
    <row r="572" spans="1:15" ht="18.600000000000001" customHeight="1">
      <c r="A572" s="7"/>
      <c r="B572" s="8" t="s">
        <v>15</v>
      </c>
      <c r="C572" s="89">
        <v>200</v>
      </c>
      <c r="D572" s="90"/>
      <c r="E572" s="91">
        <v>3.01</v>
      </c>
      <c r="F572" s="92"/>
      <c r="G572" s="91">
        <v>2.88</v>
      </c>
      <c r="H572" s="92"/>
      <c r="I572" s="91">
        <v>13.36</v>
      </c>
      <c r="J572" s="92"/>
      <c r="K572" s="91">
        <v>89</v>
      </c>
      <c r="L572" s="92"/>
      <c r="M572" s="91">
        <v>0.52</v>
      </c>
      <c r="N572" s="92"/>
      <c r="O572" s="9" t="s">
        <v>182</v>
      </c>
    </row>
    <row r="573" spans="1:15" ht="18.600000000000001" customHeight="1">
      <c r="A573" s="16"/>
      <c r="B573" s="8" t="s">
        <v>246</v>
      </c>
      <c r="C573" s="89" t="s">
        <v>247</v>
      </c>
      <c r="D573" s="90"/>
      <c r="E573" s="91">
        <v>1.59</v>
      </c>
      <c r="F573" s="92"/>
      <c r="G573" s="91">
        <v>3.1</v>
      </c>
      <c r="H573" s="92"/>
      <c r="I573" s="91">
        <v>16.399999999999999</v>
      </c>
      <c r="J573" s="92"/>
      <c r="K573" s="91">
        <v>99.74</v>
      </c>
      <c r="L573" s="92"/>
      <c r="M573" s="91">
        <v>0</v>
      </c>
      <c r="N573" s="92"/>
      <c r="O573" s="9" t="s">
        <v>201</v>
      </c>
    </row>
    <row r="574" spans="1:15" ht="18.600000000000001" customHeight="1" thickBot="1">
      <c r="A574" s="16"/>
      <c r="B574" s="8" t="s">
        <v>57</v>
      </c>
      <c r="C574" s="89">
        <v>30</v>
      </c>
      <c r="D574" s="90"/>
      <c r="E574" s="91">
        <v>0.6</v>
      </c>
      <c r="F574" s="92"/>
      <c r="G574" s="91">
        <v>1</v>
      </c>
      <c r="H574" s="92"/>
      <c r="I574" s="91">
        <v>5</v>
      </c>
      <c r="J574" s="92"/>
      <c r="K574" s="91">
        <v>29</v>
      </c>
      <c r="L574" s="92"/>
      <c r="M574" s="91">
        <v>0.1</v>
      </c>
      <c r="N574" s="92"/>
      <c r="O574" s="9" t="s">
        <v>201</v>
      </c>
    </row>
    <row r="575" spans="1:15" ht="18.600000000000001" customHeight="1" thickBot="1">
      <c r="A575" s="10"/>
      <c r="B575" s="11"/>
      <c r="C575" s="81">
        <v>430</v>
      </c>
      <c r="D575" s="82"/>
      <c r="E575" s="83">
        <f>SUM(E571:F574)</f>
        <v>17.220000000000002</v>
      </c>
      <c r="F575" s="84"/>
      <c r="G575" s="83">
        <f>SUM(G571:H574)</f>
        <v>19.32</v>
      </c>
      <c r="H575" s="84"/>
      <c r="I575" s="83">
        <f>SUM(I571:J574)</f>
        <v>68.259999999999991</v>
      </c>
      <c r="J575" s="84"/>
      <c r="K575" s="83">
        <f>SUM(K571:L574)</f>
        <v>513.74</v>
      </c>
      <c r="L575" s="84"/>
      <c r="M575" s="83">
        <f>SUM(M571:N574)</f>
        <v>0.72</v>
      </c>
      <c r="N575" s="126"/>
      <c r="O575" s="12"/>
    </row>
    <row r="576" spans="1:15" ht="18.600000000000001" customHeight="1">
      <c r="A576" s="7"/>
      <c r="B576" s="8"/>
      <c r="C576" s="106"/>
      <c r="D576" s="107"/>
      <c r="E576" s="104"/>
      <c r="F576" s="105"/>
      <c r="G576" s="104"/>
      <c r="H576" s="105"/>
      <c r="I576" s="104"/>
      <c r="J576" s="105"/>
      <c r="K576" s="104"/>
      <c r="L576" s="105"/>
      <c r="M576" s="104"/>
      <c r="N576" s="105"/>
      <c r="O576" s="9"/>
    </row>
    <row r="577" spans="1:15" ht="18.600000000000001" customHeight="1">
      <c r="A577" s="6" t="s">
        <v>18</v>
      </c>
      <c r="B577" s="8" t="s">
        <v>351</v>
      </c>
      <c r="C577" s="89">
        <v>100</v>
      </c>
      <c r="D577" s="90"/>
      <c r="E577" s="91">
        <v>0.18</v>
      </c>
      <c r="F577" s="92"/>
      <c r="G577" s="91">
        <v>0.2</v>
      </c>
      <c r="H577" s="92"/>
      <c r="I577" s="91">
        <v>18</v>
      </c>
      <c r="J577" s="92"/>
      <c r="K577" s="91">
        <v>90</v>
      </c>
      <c r="L577" s="92"/>
      <c r="M577" s="91">
        <v>20</v>
      </c>
      <c r="N577" s="92"/>
      <c r="O577" s="13"/>
    </row>
    <row r="578" spans="1:15" ht="18.600000000000001" customHeight="1">
      <c r="A578" s="41"/>
      <c r="B578" s="47"/>
      <c r="C578" s="89"/>
      <c r="D578" s="90"/>
      <c r="E578" s="91"/>
      <c r="F578" s="92"/>
      <c r="G578" s="91"/>
      <c r="H578" s="92"/>
      <c r="I578" s="91"/>
      <c r="J578" s="92"/>
      <c r="K578" s="91"/>
      <c r="L578" s="92"/>
      <c r="M578" s="91"/>
      <c r="N578" s="92"/>
      <c r="O578" s="14"/>
    </row>
    <row r="579" spans="1:15" ht="18.600000000000001" customHeight="1">
      <c r="A579" s="6" t="s">
        <v>19</v>
      </c>
      <c r="B579" s="8" t="s">
        <v>20</v>
      </c>
      <c r="C579" s="89">
        <v>60</v>
      </c>
      <c r="D579" s="90"/>
      <c r="E579" s="91">
        <v>0.8</v>
      </c>
      <c r="F579" s="92"/>
      <c r="G579" s="91">
        <v>5</v>
      </c>
      <c r="H579" s="92"/>
      <c r="I579" s="91">
        <v>3.3</v>
      </c>
      <c r="J579" s="92"/>
      <c r="K579" s="91">
        <v>60</v>
      </c>
      <c r="L579" s="92"/>
      <c r="M579" s="91">
        <v>1.1399999999999999</v>
      </c>
      <c r="N579" s="92"/>
      <c r="O579" s="9" t="s">
        <v>21</v>
      </c>
    </row>
    <row r="580" spans="1:15" ht="18.600000000000001" customHeight="1">
      <c r="A580" s="6"/>
      <c r="B580" s="8" t="s">
        <v>248</v>
      </c>
      <c r="C580" s="89">
        <v>200</v>
      </c>
      <c r="D580" s="90"/>
      <c r="E580" s="91">
        <v>3.35</v>
      </c>
      <c r="F580" s="92"/>
      <c r="G580" s="91">
        <v>4.46</v>
      </c>
      <c r="H580" s="92"/>
      <c r="I580" s="91">
        <v>11.81</v>
      </c>
      <c r="J580" s="92"/>
      <c r="K580" s="91">
        <v>101</v>
      </c>
      <c r="L580" s="92"/>
      <c r="M580" s="91">
        <v>7.8</v>
      </c>
      <c r="N580" s="92"/>
      <c r="O580" s="9" t="s">
        <v>249</v>
      </c>
    </row>
    <row r="581" spans="1:15" ht="18.600000000000001" customHeight="1">
      <c r="A581" s="7"/>
      <c r="B581" s="8" t="s">
        <v>250</v>
      </c>
      <c r="C581" s="89">
        <v>200</v>
      </c>
      <c r="D581" s="90"/>
      <c r="E581" s="91">
        <v>15.2</v>
      </c>
      <c r="F581" s="92"/>
      <c r="G581" s="91">
        <v>13.4</v>
      </c>
      <c r="H581" s="92"/>
      <c r="I581" s="91">
        <v>12.7</v>
      </c>
      <c r="J581" s="92"/>
      <c r="K581" s="91">
        <v>232</v>
      </c>
      <c r="L581" s="92"/>
      <c r="M581" s="91">
        <v>108.25</v>
      </c>
      <c r="N581" s="92"/>
      <c r="O581" s="9" t="s">
        <v>251</v>
      </c>
    </row>
    <row r="582" spans="1:15" ht="18.600000000000001" customHeight="1">
      <c r="A582" s="7"/>
      <c r="B582" s="8" t="s">
        <v>70</v>
      </c>
      <c r="C582" s="89">
        <v>50</v>
      </c>
      <c r="D582" s="90"/>
      <c r="E582" s="89">
        <v>0.57999999999999996</v>
      </c>
      <c r="F582" s="90"/>
      <c r="G582" s="91">
        <v>2.1</v>
      </c>
      <c r="H582" s="92"/>
      <c r="I582" s="91">
        <v>4.01</v>
      </c>
      <c r="J582" s="92"/>
      <c r="K582" s="91">
        <v>37</v>
      </c>
      <c r="L582" s="92"/>
      <c r="M582" s="91">
        <v>1.19</v>
      </c>
      <c r="N582" s="92"/>
      <c r="O582" s="9" t="s">
        <v>71</v>
      </c>
    </row>
    <row r="583" spans="1:15" ht="18.600000000000001" customHeight="1">
      <c r="A583" s="7"/>
      <c r="B583" s="8" t="s">
        <v>88</v>
      </c>
      <c r="C583" s="89">
        <v>180</v>
      </c>
      <c r="D583" s="90"/>
      <c r="E583" s="91">
        <v>0.44</v>
      </c>
      <c r="F583" s="92"/>
      <c r="G583" s="91">
        <v>0.02</v>
      </c>
      <c r="H583" s="92"/>
      <c r="I583" s="91">
        <v>16.399999999999999</v>
      </c>
      <c r="J583" s="92"/>
      <c r="K583" s="91">
        <v>65</v>
      </c>
      <c r="L583" s="92"/>
      <c r="M583" s="91">
        <v>45.14</v>
      </c>
      <c r="N583" s="92"/>
      <c r="O583" s="9" t="s">
        <v>188</v>
      </c>
    </row>
    <row r="584" spans="1:15" ht="18.600000000000001" customHeight="1" thickBot="1">
      <c r="A584" s="7"/>
      <c r="B584" s="7" t="s">
        <v>27</v>
      </c>
      <c r="C584" s="89">
        <v>50</v>
      </c>
      <c r="D584" s="90"/>
      <c r="E584" s="91">
        <v>3.3</v>
      </c>
      <c r="F584" s="92"/>
      <c r="G584" s="91">
        <v>0.6</v>
      </c>
      <c r="H584" s="92"/>
      <c r="I584" s="91">
        <v>16.7</v>
      </c>
      <c r="J584" s="92"/>
      <c r="K584" s="91">
        <v>88.39</v>
      </c>
      <c r="L584" s="92"/>
      <c r="M584" s="91">
        <v>0</v>
      </c>
      <c r="N584" s="92"/>
      <c r="O584" s="9"/>
    </row>
    <row r="585" spans="1:15" ht="18.600000000000001" customHeight="1" thickBot="1">
      <c r="A585" s="10"/>
      <c r="B585" s="11"/>
      <c r="C585" s="81">
        <f>SUM(C579:D584)</f>
        <v>740</v>
      </c>
      <c r="D585" s="82"/>
      <c r="E585" s="83">
        <f>SUM(E580:E584)</f>
        <v>22.87</v>
      </c>
      <c r="F585" s="84"/>
      <c r="G585" s="83">
        <f>SUM(G580:G584)</f>
        <v>20.580000000000002</v>
      </c>
      <c r="H585" s="84"/>
      <c r="I585" s="83">
        <f>SUM(I580:I584)</f>
        <v>61.61999999999999</v>
      </c>
      <c r="J585" s="84"/>
      <c r="K585" s="83">
        <f>SUM(K580:K584)</f>
        <v>523.39</v>
      </c>
      <c r="L585" s="84"/>
      <c r="M585" s="83">
        <f>SUM(M580:M584)</f>
        <v>162.38</v>
      </c>
      <c r="N585" s="126"/>
      <c r="O585" s="12"/>
    </row>
    <row r="586" spans="1:15" ht="18.600000000000001" customHeight="1">
      <c r="A586" s="18"/>
      <c r="B586" s="18"/>
      <c r="C586" s="102"/>
      <c r="D586" s="103"/>
      <c r="E586" s="104"/>
      <c r="F586" s="105"/>
      <c r="G586" s="104"/>
      <c r="H586" s="105"/>
      <c r="I586" s="104"/>
      <c r="J586" s="105"/>
      <c r="K586" s="104"/>
      <c r="L586" s="105"/>
      <c r="M586" s="104"/>
      <c r="N586" s="105"/>
      <c r="O586" s="14"/>
    </row>
    <row r="587" spans="1:15" ht="18.600000000000001" customHeight="1">
      <c r="A587" s="18" t="s">
        <v>28</v>
      </c>
      <c r="B587" s="8" t="s">
        <v>51</v>
      </c>
      <c r="C587" s="89">
        <v>180</v>
      </c>
      <c r="D587" s="90"/>
      <c r="E587" s="91">
        <v>5.8</v>
      </c>
      <c r="F587" s="92"/>
      <c r="G587" s="91">
        <v>5.9</v>
      </c>
      <c r="H587" s="92"/>
      <c r="I587" s="91">
        <v>9</v>
      </c>
      <c r="J587" s="92"/>
      <c r="K587" s="91">
        <v>111</v>
      </c>
      <c r="L587" s="92"/>
      <c r="M587" s="91">
        <v>1.1000000000000001</v>
      </c>
      <c r="N587" s="92"/>
      <c r="O587" s="9" t="s">
        <v>253</v>
      </c>
    </row>
    <row r="588" spans="1:15" ht="18.600000000000001" customHeight="1" thickBot="1">
      <c r="A588" s="7"/>
      <c r="B588" s="8" t="s">
        <v>254</v>
      </c>
      <c r="C588" s="89">
        <v>70</v>
      </c>
      <c r="D588" s="90"/>
      <c r="E588" s="91">
        <v>5.26</v>
      </c>
      <c r="F588" s="92"/>
      <c r="G588" s="91">
        <v>3.91</v>
      </c>
      <c r="H588" s="92"/>
      <c r="I588" s="91">
        <v>32.4</v>
      </c>
      <c r="J588" s="92"/>
      <c r="K588" s="91">
        <v>156</v>
      </c>
      <c r="L588" s="92"/>
      <c r="M588" s="91">
        <v>0.1</v>
      </c>
      <c r="N588" s="92"/>
      <c r="O588" s="9" t="s">
        <v>255</v>
      </c>
    </row>
    <row r="589" spans="1:15" ht="18.600000000000001" customHeight="1" thickBot="1">
      <c r="A589" s="10"/>
      <c r="B589" s="11"/>
      <c r="C589" s="81">
        <f>SUM(C587:C588)</f>
        <v>250</v>
      </c>
      <c r="D589" s="82"/>
      <c r="E589" s="83">
        <f>SUM(E587:E588)</f>
        <v>11.059999999999999</v>
      </c>
      <c r="F589" s="84"/>
      <c r="G589" s="83">
        <f>SUM(G587:G588)</f>
        <v>9.81</v>
      </c>
      <c r="H589" s="84"/>
      <c r="I589" s="83">
        <f>SUM(I587:I588)</f>
        <v>41.4</v>
      </c>
      <c r="J589" s="84"/>
      <c r="K589" s="83">
        <f>SUM(K587:K588)</f>
        <v>267</v>
      </c>
      <c r="L589" s="84"/>
      <c r="M589" s="83">
        <f>SUM(M587:M588)</f>
        <v>1.2000000000000002</v>
      </c>
      <c r="N589" s="126"/>
      <c r="O589" s="12"/>
    </row>
    <row r="590" spans="1:15" ht="18.600000000000001" customHeight="1">
      <c r="A590" s="18"/>
      <c r="B590" s="18"/>
      <c r="C590" s="102"/>
      <c r="D590" s="103"/>
      <c r="E590" s="104"/>
      <c r="F590" s="105"/>
      <c r="G590" s="104"/>
      <c r="H590" s="105"/>
      <c r="I590" s="104"/>
      <c r="J590" s="105"/>
      <c r="K590" s="104"/>
      <c r="L590" s="105"/>
      <c r="M590" s="104"/>
      <c r="N590" s="105"/>
      <c r="O590" s="14"/>
    </row>
    <row r="591" spans="1:15" ht="18.600000000000001" customHeight="1">
      <c r="A591" s="18" t="s">
        <v>31</v>
      </c>
      <c r="B591" s="8" t="s">
        <v>256</v>
      </c>
      <c r="C591" s="89">
        <v>180</v>
      </c>
      <c r="D591" s="90"/>
      <c r="E591" s="91">
        <v>5.33</v>
      </c>
      <c r="F591" s="92"/>
      <c r="G591" s="91">
        <v>6.66</v>
      </c>
      <c r="H591" s="92"/>
      <c r="I591" s="91">
        <v>33.51</v>
      </c>
      <c r="J591" s="92"/>
      <c r="K591" s="91">
        <v>165</v>
      </c>
      <c r="L591" s="92"/>
      <c r="M591" s="91">
        <v>15</v>
      </c>
      <c r="N591" s="92"/>
      <c r="O591" s="9" t="s">
        <v>257</v>
      </c>
    </row>
    <row r="592" spans="1:15" ht="18.600000000000001" customHeight="1">
      <c r="A592" s="18"/>
      <c r="B592" s="50" t="s">
        <v>258</v>
      </c>
      <c r="C592" s="89">
        <v>40</v>
      </c>
      <c r="D592" s="90"/>
      <c r="E592" s="91">
        <v>0.5</v>
      </c>
      <c r="F592" s="92"/>
      <c r="G592" s="91">
        <v>0.42</v>
      </c>
      <c r="H592" s="92"/>
      <c r="I592" s="91">
        <v>3.8</v>
      </c>
      <c r="J592" s="92"/>
      <c r="K592" s="91">
        <v>49</v>
      </c>
      <c r="L592" s="92"/>
      <c r="M592" s="91">
        <v>3</v>
      </c>
      <c r="N592" s="92"/>
      <c r="O592" s="9"/>
    </row>
    <row r="593" spans="1:15" ht="18.600000000000001" customHeight="1">
      <c r="A593" s="7"/>
      <c r="B593" s="8" t="s">
        <v>58</v>
      </c>
      <c r="C593" s="89">
        <v>200</v>
      </c>
      <c r="D593" s="90"/>
      <c r="E593" s="91">
        <v>0.04</v>
      </c>
      <c r="F593" s="92"/>
      <c r="G593" s="91">
        <v>0.01</v>
      </c>
      <c r="H593" s="92"/>
      <c r="I593" s="91">
        <v>9.09</v>
      </c>
      <c r="J593" s="92"/>
      <c r="K593" s="91">
        <v>35</v>
      </c>
      <c r="L593" s="92"/>
      <c r="M593" s="91">
        <v>0</v>
      </c>
      <c r="N593" s="92"/>
      <c r="O593" s="9" t="s">
        <v>192</v>
      </c>
    </row>
    <row r="594" spans="1:15" ht="18.600000000000001" customHeight="1">
      <c r="A594" s="16"/>
      <c r="B594" s="24" t="s">
        <v>37</v>
      </c>
      <c r="C594" s="89">
        <v>40</v>
      </c>
      <c r="D594" s="90"/>
      <c r="E594" s="91">
        <v>3.97</v>
      </c>
      <c r="F594" s="92"/>
      <c r="G594" s="91">
        <v>0.39</v>
      </c>
      <c r="H594" s="92"/>
      <c r="I594" s="91">
        <v>28.02</v>
      </c>
      <c r="J594" s="92"/>
      <c r="K594" s="91">
        <v>134.1</v>
      </c>
      <c r="L594" s="92"/>
      <c r="M594" s="91">
        <v>0</v>
      </c>
      <c r="N594" s="92"/>
      <c r="O594" s="25"/>
    </row>
    <row r="595" spans="1:15" ht="18.600000000000001" customHeight="1" thickBot="1">
      <c r="A595" s="16"/>
      <c r="B595" s="8" t="s">
        <v>65</v>
      </c>
      <c r="C595" s="89">
        <v>100</v>
      </c>
      <c r="D595" s="90"/>
      <c r="E595" s="91">
        <v>0.18</v>
      </c>
      <c r="F595" s="92"/>
      <c r="G595" s="91">
        <v>0.2</v>
      </c>
      <c r="H595" s="92"/>
      <c r="I595" s="91">
        <v>18</v>
      </c>
      <c r="J595" s="92"/>
      <c r="K595" s="91">
        <v>90</v>
      </c>
      <c r="L595" s="92"/>
      <c r="M595" s="91">
        <v>20</v>
      </c>
      <c r="N595" s="92"/>
      <c r="O595" s="25"/>
    </row>
    <row r="596" spans="1:15" ht="18.600000000000001" customHeight="1" thickBot="1">
      <c r="A596" s="44"/>
      <c r="B596" s="11"/>
      <c r="C596" s="81">
        <f>SUM(C591:C595)</f>
        <v>560</v>
      </c>
      <c r="D596" s="82"/>
      <c r="E596" s="83">
        <f>SUM(E591:F595)</f>
        <v>10.02</v>
      </c>
      <c r="F596" s="84"/>
      <c r="G596" s="83">
        <f>SUM(G591:H595)</f>
        <v>7.68</v>
      </c>
      <c r="H596" s="84"/>
      <c r="I596" s="83">
        <f>SUM(I591:J595)</f>
        <v>92.419999999999987</v>
      </c>
      <c r="J596" s="84"/>
      <c r="K596" s="83">
        <f>SUM(K591:L595)</f>
        <v>473.1</v>
      </c>
      <c r="L596" s="84"/>
      <c r="M596" s="83">
        <f>SUM(M591:N595)</f>
        <v>38</v>
      </c>
      <c r="N596" s="126"/>
      <c r="O596" s="26"/>
    </row>
    <row r="597" spans="1:15" ht="38.25" customHeight="1">
      <c r="A597" s="27" t="s">
        <v>259</v>
      </c>
      <c r="B597" s="45"/>
      <c r="C597" s="77"/>
      <c r="D597" s="78"/>
      <c r="E597" s="79">
        <f>E575+E577+E585+E589+E596</f>
        <v>61.349999999999994</v>
      </c>
      <c r="F597" s="80"/>
      <c r="G597" s="79">
        <f>G575+G577+G585+G589+G596</f>
        <v>57.59</v>
      </c>
      <c r="H597" s="80"/>
      <c r="I597" s="79">
        <f>I575+I577+I585+I589+I596</f>
        <v>281.7</v>
      </c>
      <c r="J597" s="80"/>
      <c r="K597" s="79">
        <f>K575+K577+K585+K589+K596</f>
        <v>1867.23</v>
      </c>
      <c r="L597" s="80"/>
      <c r="M597" s="79">
        <f>M575+M577+M585+M589+M596</f>
        <v>222.29999999999998</v>
      </c>
      <c r="N597" s="80"/>
      <c r="O597" s="29"/>
    </row>
    <row r="608" spans="1:15" ht="18.600000000000001" customHeight="1">
      <c r="A608" s="1"/>
      <c r="B608" s="2"/>
      <c r="C608" s="3"/>
      <c r="D608" s="3"/>
      <c r="E608" s="3" t="s">
        <v>333</v>
      </c>
      <c r="F608" s="3"/>
      <c r="G608" s="3"/>
      <c r="H608" s="3"/>
      <c r="I608" s="3"/>
      <c r="J608" s="3"/>
      <c r="K608" s="3"/>
      <c r="L608" s="3"/>
      <c r="M608" s="3"/>
      <c r="N608" s="3"/>
      <c r="O608" s="3"/>
    </row>
    <row r="609" spans="1:15" ht="18.600000000000001" customHeight="1">
      <c r="A609" s="114" t="s">
        <v>1</v>
      </c>
      <c r="B609" s="114" t="s">
        <v>2</v>
      </c>
      <c r="C609" s="117" t="s">
        <v>321</v>
      </c>
      <c r="D609" s="118"/>
      <c r="E609" s="123" t="s">
        <v>4</v>
      </c>
      <c r="F609" s="124"/>
      <c r="G609" s="124"/>
      <c r="H609" s="124"/>
      <c r="I609" s="124"/>
      <c r="J609" s="125"/>
      <c r="K609" s="117" t="s">
        <v>5</v>
      </c>
      <c r="L609" s="118"/>
      <c r="M609" s="117" t="s">
        <v>6</v>
      </c>
      <c r="N609" s="118"/>
      <c r="O609" s="74" t="s">
        <v>7</v>
      </c>
    </row>
    <row r="610" spans="1:15" ht="18.600000000000001" customHeight="1">
      <c r="A610" s="115"/>
      <c r="B610" s="115"/>
      <c r="C610" s="119"/>
      <c r="D610" s="120"/>
      <c r="E610" s="110" t="s">
        <v>8</v>
      </c>
      <c r="F610" s="111"/>
      <c r="G610" s="110" t="s">
        <v>9</v>
      </c>
      <c r="H610" s="111"/>
      <c r="I610" s="110" t="s">
        <v>10</v>
      </c>
      <c r="J610" s="111"/>
      <c r="K610" s="119"/>
      <c r="L610" s="120"/>
      <c r="M610" s="119"/>
      <c r="N610" s="120"/>
      <c r="O610" s="75"/>
    </row>
    <row r="611" spans="1:15" ht="18.600000000000001" customHeight="1">
      <c r="A611" s="116"/>
      <c r="B611" s="116"/>
      <c r="C611" s="121"/>
      <c r="D611" s="122"/>
      <c r="E611" s="112"/>
      <c r="F611" s="113"/>
      <c r="G611" s="112"/>
      <c r="H611" s="113"/>
      <c r="I611" s="112"/>
      <c r="J611" s="113"/>
      <c r="K611" s="121"/>
      <c r="L611" s="122"/>
      <c r="M611" s="121"/>
      <c r="N611" s="122"/>
      <c r="O611" s="76"/>
    </row>
    <row r="612" spans="1:15" ht="18.600000000000001" customHeight="1">
      <c r="A612" s="6" t="s">
        <v>261</v>
      </c>
      <c r="B612" s="6"/>
      <c r="C612" s="89"/>
      <c r="D612" s="90"/>
      <c r="E612" s="89"/>
      <c r="F612" s="90"/>
      <c r="G612" s="89"/>
      <c r="H612" s="90"/>
      <c r="I612" s="89"/>
      <c r="J612" s="90"/>
      <c r="K612" s="89"/>
      <c r="L612" s="90"/>
      <c r="M612" s="89"/>
      <c r="N612" s="90"/>
      <c r="O612" s="7"/>
    </row>
    <row r="613" spans="1:15" ht="18.600000000000001" customHeight="1">
      <c r="A613" s="6" t="s">
        <v>12</v>
      </c>
      <c r="B613" s="8" t="s">
        <v>262</v>
      </c>
      <c r="C613" s="89">
        <v>200</v>
      </c>
      <c r="D613" s="90"/>
      <c r="E613" s="91">
        <v>6.5</v>
      </c>
      <c r="F613" s="92"/>
      <c r="G613" s="91">
        <v>6</v>
      </c>
      <c r="H613" s="92"/>
      <c r="I613" s="91">
        <v>32.5</v>
      </c>
      <c r="J613" s="92"/>
      <c r="K613" s="91">
        <v>206</v>
      </c>
      <c r="L613" s="92"/>
      <c r="M613" s="91">
        <v>0.42</v>
      </c>
      <c r="N613" s="92"/>
      <c r="O613" s="9" t="s">
        <v>263</v>
      </c>
    </row>
    <row r="614" spans="1:15" ht="18.600000000000001" customHeight="1">
      <c r="A614" s="7"/>
      <c r="B614" s="8" t="s">
        <v>264</v>
      </c>
      <c r="C614" s="89">
        <v>180</v>
      </c>
      <c r="D614" s="90"/>
      <c r="E614" s="91">
        <v>1.26</v>
      </c>
      <c r="F614" s="92"/>
      <c r="G614" s="91">
        <v>1.28</v>
      </c>
      <c r="H614" s="92"/>
      <c r="I614" s="91">
        <v>10.1</v>
      </c>
      <c r="J614" s="92"/>
      <c r="K614" s="91">
        <v>55</v>
      </c>
      <c r="L614" s="92"/>
      <c r="M614" s="91">
        <v>0.23</v>
      </c>
      <c r="N614" s="92"/>
      <c r="O614" s="9" t="s">
        <v>265</v>
      </c>
    </row>
    <row r="615" spans="1:15" ht="18.600000000000001" customHeight="1" thickBot="1">
      <c r="A615" s="16"/>
      <c r="B615" s="8" t="s">
        <v>215</v>
      </c>
      <c r="C615" s="108" t="s">
        <v>216</v>
      </c>
      <c r="D615" s="109"/>
      <c r="E615" s="91">
        <v>4.9000000000000004</v>
      </c>
      <c r="F615" s="92"/>
      <c r="G615" s="91">
        <v>2.9</v>
      </c>
      <c r="H615" s="92"/>
      <c r="I615" s="91">
        <v>14</v>
      </c>
      <c r="J615" s="92"/>
      <c r="K615" s="91">
        <v>104</v>
      </c>
      <c r="L615" s="92"/>
      <c r="M615" s="91">
        <v>7.0000000000000007E-2</v>
      </c>
      <c r="N615" s="92"/>
      <c r="O615" s="9" t="s">
        <v>217</v>
      </c>
    </row>
    <row r="616" spans="1:15" ht="18.600000000000001" customHeight="1" thickBot="1">
      <c r="A616" s="10"/>
      <c r="B616" s="11"/>
      <c r="C616" s="81">
        <v>420</v>
      </c>
      <c r="D616" s="82"/>
      <c r="E616" s="83">
        <f>SUM(E613:F615)</f>
        <v>12.66</v>
      </c>
      <c r="F616" s="84"/>
      <c r="G616" s="83">
        <f>SUM(G613:H615)</f>
        <v>10.18</v>
      </c>
      <c r="H616" s="84"/>
      <c r="I616" s="83">
        <f>SUM(I613:J615)</f>
        <v>56.6</v>
      </c>
      <c r="J616" s="84"/>
      <c r="K616" s="83">
        <f>SUM(K613:L615)</f>
        <v>365</v>
      </c>
      <c r="L616" s="84"/>
      <c r="M616" s="83">
        <f>SUM(M613:N615)</f>
        <v>0.72</v>
      </c>
      <c r="N616" s="126"/>
      <c r="O616" s="12"/>
    </row>
    <row r="617" spans="1:15" ht="18.600000000000001" customHeight="1">
      <c r="A617" s="7"/>
      <c r="B617" s="8"/>
      <c r="C617" s="106"/>
      <c r="D617" s="107"/>
      <c r="E617" s="104"/>
      <c r="F617" s="105"/>
      <c r="G617" s="104"/>
      <c r="H617" s="105"/>
      <c r="I617" s="104"/>
      <c r="J617" s="105"/>
      <c r="K617" s="104"/>
      <c r="L617" s="105"/>
      <c r="M617" s="104"/>
      <c r="N617" s="105"/>
      <c r="O617" s="9"/>
    </row>
    <row r="618" spans="1:15" ht="18.600000000000001" customHeight="1">
      <c r="A618" s="6" t="s">
        <v>18</v>
      </c>
      <c r="B618" s="8" t="s">
        <v>343</v>
      </c>
      <c r="C618" s="89">
        <v>100</v>
      </c>
      <c r="D618" s="90"/>
      <c r="E618" s="91">
        <v>0.8</v>
      </c>
      <c r="F618" s="92"/>
      <c r="G618" s="91">
        <v>0</v>
      </c>
      <c r="H618" s="92"/>
      <c r="I618" s="91">
        <v>19.600000000000001</v>
      </c>
      <c r="J618" s="92"/>
      <c r="K618" s="91">
        <v>89</v>
      </c>
      <c r="L618" s="92"/>
      <c r="M618" s="91">
        <v>32</v>
      </c>
      <c r="N618" s="92"/>
      <c r="O618" s="13"/>
    </row>
    <row r="619" spans="1:15" ht="18.600000000000001" customHeight="1">
      <c r="A619" s="41"/>
      <c r="B619" s="47"/>
      <c r="C619" s="89"/>
      <c r="D619" s="90"/>
      <c r="E619" s="91"/>
      <c r="F619" s="92"/>
      <c r="G619" s="91"/>
      <c r="H619" s="92"/>
      <c r="I619" s="91"/>
      <c r="J619" s="92"/>
      <c r="K619" s="91"/>
      <c r="L619" s="92"/>
      <c r="M619" s="91"/>
      <c r="N619" s="92"/>
      <c r="O619" s="14"/>
    </row>
    <row r="620" spans="1:15" ht="18.600000000000001" customHeight="1">
      <c r="A620" s="6" t="s">
        <v>19</v>
      </c>
      <c r="B620" s="30" t="s">
        <v>334</v>
      </c>
      <c r="C620" s="89">
        <v>60</v>
      </c>
      <c r="D620" s="90"/>
      <c r="E620" s="91">
        <v>0.51</v>
      </c>
      <c r="F620" s="92"/>
      <c r="G620" s="91">
        <v>3.06</v>
      </c>
      <c r="H620" s="92"/>
      <c r="I620" s="91">
        <v>1.56</v>
      </c>
      <c r="J620" s="92"/>
      <c r="K620" s="91">
        <v>36</v>
      </c>
      <c r="L620" s="92"/>
      <c r="M620" s="91">
        <v>3.32</v>
      </c>
      <c r="N620" s="92"/>
      <c r="O620" s="9" t="s">
        <v>266</v>
      </c>
    </row>
    <row r="621" spans="1:15" ht="18.600000000000001" customHeight="1">
      <c r="A621" s="7"/>
      <c r="B621" s="15" t="s">
        <v>267</v>
      </c>
      <c r="C621" s="89">
        <v>250</v>
      </c>
      <c r="D621" s="90"/>
      <c r="E621" s="91">
        <v>3.4</v>
      </c>
      <c r="F621" s="92"/>
      <c r="G621" s="91">
        <v>5.5</v>
      </c>
      <c r="H621" s="92"/>
      <c r="I621" s="91">
        <v>22.9</v>
      </c>
      <c r="J621" s="92"/>
      <c r="K621" s="91">
        <v>146</v>
      </c>
      <c r="L621" s="92"/>
      <c r="M621" s="91">
        <v>6.5</v>
      </c>
      <c r="N621" s="92"/>
      <c r="O621" s="9" t="s">
        <v>268</v>
      </c>
    </row>
    <row r="622" spans="1:15" ht="18.600000000000001" customHeight="1">
      <c r="A622" s="7"/>
      <c r="B622" s="8" t="s">
        <v>269</v>
      </c>
      <c r="C622" s="89">
        <v>200</v>
      </c>
      <c r="D622" s="90"/>
      <c r="E622" s="91">
        <v>15.07</v>
      </c>
      <c r="F622" s="92"/>
      <c r="G622" s="91">
        <v>13.8</v>
      </c>
      <c r="H622" s="92"/>
      <c r="I622" s="91">
        <v>16.399999999999999</v>
      </c>
      <c r="J622" s="92"/>
      <c r="K622" s="91">
        <v>252</v>
      </c>
      <c r="L622" s="92"/>
      <c r="M622" s="91">
        <v>7.13</v>
      </c>
      <c r="N622" s="92"/>
      <c r="O622" s="9" t="s">
        <v>270</v>
      </c>
    </row>
    <row r="623" spans="1:15" ht="18.600000000000001" customHeight="1">
      <c r="A623" s="7"/>
      <c r="B623" s="8" t="s">
        <v>271</v>
      </c>
      <c r="C623" s="89">
        <v>180</v>
      </c>
      <c r="D623" s="90"/>
      <c r="E623" s="91">
        <v>0.27</v>
      </c>
      <c r="F623" s="92"/>
      <c r="G623" s="91">
        <v>0.108</v>
      </c>
      <c r="H623" s="92"/>
      <c r="I623" s="91">
        <v>19.934999999999999</v>
      </c>
      <c r="J623" s="92"/>
      <c r="K623" s="91">
        <v>81.72</v>
      </c>
      <c r="L623" s="92"/>
      <c r="M623" s="91">
        <v>23.22</v>
      </c>
      <c r="N623" s="92"/>
      <c r="O623" s="9" t="s">
        <v>272</v>
      </c>
    </row>
    <row r="624" spans="1:15" ht="18.600000000000001" customHeight="1" thickBot="1">
      <c r="A624" s="16"/>
      <c r="B624" s="7" t="s">
        <v>27</v>
      </c>
      <c r="C624" s="85">
        <v>50</v>
      </c>
      <c r="D624" s="86"/>
      <c r="E624" s="87">
        <v>3.3</v>
      </c>
      <c r="F624" s="88"/>
      <c r="G624" s="87">
        <v>0.6</v>
      </c>
      <c r="H624" s="88"/>
      <c r="I624" s="87">
        <v>16.7</v>
      </c>
      <c r="J624" s="88"/>
      <c r="K624" s="87">
        <v>88.39</v>
      </c>
      <c r="L624" s="88"/>
      <c r="M624" s="87">
        <v>0</v>
      </c>
      <c r="N624" s="88"/>
      <c r="O624" s="25"/>
    </row>
    <row r="625" spans="1:15" ht="18.600000000000001" customHeight="1" thickBot="1">
      <c r="A625" s="10"/>
      <c r="B625" s="11"/>
      <c r="C625" s="81">
        <f>SUM(C620:C624)</f>
        <v>740</v>
      </c>
      <c r="D625" s="82"/>
      <c r="E625" s="83">
        <f>SUM(E620:E624)</f>
        <v>22.55</v>
      </c>
      <c r="F625" s="84"/>
      <c r="G625" s="83">
        <f>SUM(G620:G624)</f>
        <v>23.068000000000001</v>
      </c>
      <c r="H625" s="84"/>
      <c r="I625" s="83">
        <f>SUM(I620:I624)</f>
        <v>77.495000000000005</v>
      </c>
      <c r="J625" s="84"/>
      <c r="K625" s="83">
        <f>SUM(K620:K624)</f>
        <v>604.11</v>
      </c>
      <c r="L625" s="84"/>
      <c r="M625" s="83">
        <f>SUM(M620:M624)</f>
        <v>40.17</v>
      </c>
      <c r="N625" s="126"/>
      <c r="O625" s="12"/>
    </row>
    <row r="626" spans="1:15" ht="18.600000000000001" customHeight="1">
      <c r="A626" s="18"/>
      <c r="B626" s="18"/>
      <c r="C626" s="102"/>
      <c r="D626" s="103"/>
      <c r="E626" s="104"/>
      <c r="F626" s="105"/>
      <c r="G626" s="104"/>
      <c r="H626" s="105"/>
      <c r="I626" s="104"/>
      <c r="J626" s="105"/>
      <c r="K626" s="104"/>
      <c r="L626" s="105"/>
      <c r="M626" s="104"/>
      <c r="N626" s="105"/>
      <c r="O626" s="14"/>
    </row>
    <row r="627" spans="1:15" ht="18.600000000000001" customHeight="1">
      <c r="A627" s="18" t="s">
        <v>28</v>
      </c>
      <c r="B627" s="8" t="s">
        <v>72</v>
      </c>
      <c r="C627" s="89">
        <v>180</v>
      </c>
      <c r="D627" s="90"/>
      <c r="E627" s="91">
        <v>3.04</v>
      </c>
      <c r="F627" s="92"/>
      <c r="G627" s="91">
        <v>5.7</v>
      </c>
      <c r="H627" s="92"/>
      <c r="I627" s="91">
        <v>3.26</v>
      </c>
      <c r="J627" s="92"/>
      <c r="K627" s="91">
        <v>74.849999999999994</v>
      </c>
      <c r="L627" s="92"/>
      <c r="M627" s="91">
        <v>0</v>
      </c>
      <c r="N627" s="92"/>
      <c r="O627" s="9" t="s">
        <v>159</v>
      </c>
    </row>
    <row r="628" spans="1:15" ht="18.600000000000001" customHeight="1" thickBot="1">
      <c r="A628" s="7"/>
      <c r="B628" s="8" t="s">
        <v>273</v>
      </c>
      <c r="C628" s="89">
        <v>70</v>
      </c>
      <c r="D628" s="90"/>
      <c r="E628" s="91">
        <v>4.3499999999999996</v>
      </c>
      <c r="F628" s="92"/>
      <c r="G628" s="91">
        <v>2.25</v>
      </c>
      <c r="H628" s="92"/>
      <c r="I628" s="91">
        <v>40</v>
      </c>
      <c r="J628" s="92"/>
      <c r="K628" s="91">
        <v>197</v>
      </c>
      <c r="L628" s="92"/>
      <c r="M628" s="91">
        <v>0.25</v>
      </c>
      <c r="N628" s="92"/>
      <c r="O628" s="9" t="s">
        <v>274</v>
      </c>
    </row>
    <row r="629" spans="1:15" ht="18.600000000000001" customHeight="1" thickBot="1">
      <c r="A629" s="10"/>
      <c r="B629" s="11"/>
      <c r="C629" s="81">
        <f>SUM(C627:C628)</f>
        <v>250</v>
      </c>
      <c r="D629" s="82"/>
      <c r="E629" s="83">
        <f>SUM(E627:E628)</f>
        <v>7.39</v>
      </c>
      <c r="F629" s="84"/>
      <c r="G629" s="83">
        <f>SUM(G627:G628)</f>
        <v>7.95</v>
      </c>
      <c r="H629" s="84"/>
      <c r="I629" s="83">
        <f>SUM(I627:I628)</f>
        <v>43.26</v>
      </c>
      <c r="J629" s="84"/>
      <c r="K629" s="83">
        <f>SUM(K627:K628)</f>
        <v>271.85000000000002</v>
      </c>
      <c r="L629" s="84"/>
      <c r="M629" s="83">
        <f>SUM(M627:M628)</f>
        <v>0.25</v>
      </c>
      <c r="N629" s="126"/>
      <c r="O629" s="12"/>
    </row>
    <row r="630" spans="1:15" ht="18.600000000000001" customHeight="1">
      <c r="A630" s="18"/>
      <c r="B630" s="18"/>
      <c r="C630" s="102"/>
      <c r="D630" s="103"/>
      <c r="E630" s="104"/>
      <c r="F630" s="105"/>
      <c r="G630" s="104"/>
      <c r="H630" s="105"/>
      <c r="I630" s="104"/>
      <c r="J630" s="105"/>
      <c r="K630" s="104"/>
      <c r="L630" s="105"/>
      <c r="M630" s="104"/>
      <c r="N630" s="105"/>
      <c r="O630" s="14"/>
    </row>
    <row r="631" spans="1:15" ht="18.600000000000001" customHeight="1">
      <c r="A631" s="18" t="s">
        <v>31</v>
      </c>
      <c r="B631" s="8" t="s">
        <v>275</v>
      </c>
      <c r="C631" s="89">
        <v>180</v>
      </c>
      <c r="D631" s="90"/>
      <c r="E631" s="91">
        <v>2.46</v>
      </c>
      <c r="F631" s="92"/>
      <c r="G631" s="91">
        <v>11.1</v>
      </c>
      <c r="H631" s="92"/>
      <c r="I631" s="91">
        <v>15.15</v>
      </c>
      <c r="J631" s="92"/>
      <c r="K631" s="91">
        <v>170.4</v>
      </c>
      <c r="L631" s="92"/>
      <c r="M631" s="91">
        <v>18.39</v>
      </c>
      <c r="N631" s="92"/>
      <c r="O631" s="9" t="s">
        <v>276</v>
      </c>
    </row>
    <row r="632" spans="1:15" ht="18.600000000000001" customHeight="1">
      <c r="A632" s="7"/>
      <c r="B632" s="24" t="s">
        <v>277</v>
      </c>
      <c r="C632" s="89">
        <v>80</v>
      </c>
      <c r="D632" s="90"/>
      <c r="E632" s="91">
        <v>10.1</v>
      </c>
      <c r="F632" s="92"/>
      <c r="G632" s="91">
        <v>1.6</v>
      </c>
      <c r="H632" s="92"/>
      <c r="I632" s="91">
        <v>6.39</v>
      </c>
      <c r="J632" s="92"/>
      <c r="K632" s="91">
        <v>84</v>
      </c>
      <c r="L632" s="92"/>
      <c r="M632" s="91">
        <v>0.51</v>
      </c>
      <c r="N632" s="92"/>
      <c r="O632" s="9" t="s">
        <v>278</v>
      </c>
    </row>
    <row r="633" spans="1:15" ht="18.600000000000001" customHeight="1">
      <c r="A633" s="7"/>
      <c r="B633" s="7" t="s">
        <v>132</v>
      </c>
      <c r="C633" s="89">
        <v>180</v>
      </c>
      <c r="D633" s="90"/>
      <c r="E633" s="91">
        <v>0.16</v>
      </c>
      <c r="F633" s="92"/>
      <c r="G633" s="91">
        <v>7.1999999999999995E-2</v>
      </c>
      <c r="H633" s="92"/>
      <c r="I633" s="91">
        <v>24.15</v>
      </c>
      <c r="J633" s="92"/>
      <c r="K633" s="91">
        <v>97.92</v>
      </c>
      <c r="L633" s="92"/>
      <c r="M633" s="91">
        <v>21.96</v>
      </c>
      <c r="N633" s="92"/>
      <c r="O633" s="9" t="s">
        <v>133</v>
      </c>
    </row>
    <row r="634" spans="1:15" ht="18.600000000000001" customHeight="1" thickBot="1">
      <c r="A634" s="16"/>
      <c r="B634" s="24" t="s">
        <v>37</v>
      </c>
      <c r="C634" s="85">
        <v>50</v>
      </c>
      <c r="D634" s="86"/>
      <c r="E634" s="87">
        <v>3.97</v>
      </c>
      <c r="F634" s="88"/>
      <c r="G634" s="87">
        <v>0.39</v>
      </c>
      <c r="H634" s="88"/>
      <c r="I634" s="87">
        <v>28.02</v>
      </c>
      <c r="J634" s="88"/>
      <c r="K634" s="87">
        <v>134</v>
      </c>
      <c r="L634" s="88"/>
      <c r="M634" s="87">
        <v>0</v>
      </c>
      <c r="N634" s="88"/>
      <c r="O634" s="25"/>
    </row>
    <row r="635" spans="1:15" ht="18.600000000000001" customHeight="1" thickBot="1">
      <c r="A635" s="16"/>
      <c r="B635" s="8" t="s">
        <v>113</v>
      </c>
      <c r="C635" s="89">
        <v>100</v>
      </c>
      <c r="D635" s="90"/>
      <c r="E635" s="91">
        <v>0.8</v>
      </c>
      <c r="F635" s="92"/>
      <c r="G635" s="91">
        <v>0</v>
      </c>
      <c r="H635" s="92"/>
      <c r="I635" s="91">
        <v>19.600000000000001</v>
      </c>
      <c r="J635" s="92"/>
      <c r="K635" s="91">
        <v>89</v>
      </c>
      <c r="L635" s="92"/>
      <c r="M635" s="91">
        <v>32</v>
      </c>
      <c r="N635" s="92"/>
      <c r="O635" s="25"/>
    </row>
    <row r="636" spans="1:15" ht="18.600000000000001" customHeight="1" thickBot="1">
      <c r="A636" s="44"/>
      <c r="B636" s="11"/>
      <c r="C636" s="81">
        <f>SUM(C631:C635)</f>
        <v>590</v>
      </c>
      <c r="D636" s="82"/>
      <c r="E636" s="83">
        <f>SUM(E631:E635)</f>
        <v>17.489999999999998</v>
      </c>
      <c r="F636" s="84"/>
      <c r="G636" s="83">
        <f>SUM(G631:G635)</f>
        <v>13.161999999999999</v>
      </c>
      <c r="H636" s="84"/>
      <c r="I636" s="83">
        <f>SUM(I631:I635)</f>
        <v>93.31</v>
      </c>
      <c r="J636" s="84"/>
      <c r="K636" s="83">
        <f>SUM(K631:K635)</f>
        <v>575.31999999999994</v>
      </c>
      <c r="L636" s="84"/>
      <c r="M636" s="83">
        <f>SUM(M631:M635)</f>
        <v>72.86</v>
      </c>
      <c r="N636" s="126"/>
      <c r="O636" s="26"/>
    </row>
    <row r="637" spans="1:15" ht="38.25" customHeight="1" thickBot="1">
      <c r="A637" s="58" t="s">
        <v>279</v>
      </c>
      <c r="B637" s="59"/>
      <c r="C637" s="127"/>
      <c r="D637" s="128"/>
      <c r="E637" s="129">
        <f>E616+E618+E625+E629+E636</f>
        <v>60.89</v>
      </c>
      <c r="F637" s="130"/>
      <c r="G637" s="129">
        <f>G616+G618+G625+G629+G636</f>
        <v>54.360000000000007</v>
      </c>
      <c r="H637" s="130"/>
      <c r="I637" s="129">
        <f>I616+I618+I625+I629+I636</f>
        <v>290.26499999999999</v>
      </c>
      <c r="J637" s="130"/>
      <c r="K637" s="129">
        <f>K616+K618+K625+K629+K636</f>
        <v>1905.28</v>
      </c>
      <c r="L637" s="130"/>
      <c r="M637" s="129">
        <f>M616+M618+M625+M629+M636</f>
        <v>146</v>
      </c>
      <c r="N637" s="130"/>
      <c r="O637" s="60"/>
    </row>
    <row r="647" spans="1:15" s="3" customFormat="1" ht="18.600000000000001" customHeight="1">
      <c r="A647" s="1"/>
      <c r="C647" s="93"/>
      <c r="D647" s="93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39"/>
    </row>
    <row r="648" spans="1:15" s="3" customFormat="1" ht="18.600000000000001" customHeight="1">
      <c r="A648" s="1"/>
      <c r="C648" s="55"/>
      <c r="D648" s="55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39"/>
    </row>
    <row r="649" spans="1:15" ht="18.600000000000001" customHeight="1">
      <c r="B649" s="2"/>
      <c r="C649" s="3"/>
      <c r="D649" s="3"/>
      <c r="E649" s="3" t="s">
        <v>335</v>
      </c>
      <c r="F649" s="3"/>
      <c r="G649" s="3"/>
      <c r="H649" s="3"/>
      <c r="I649" s="3"/>
      <c r="J649" s="3"/>
      <c r="K649" s="3"/>
      <c r="L649" s="3"/>
      <c r="M649" s="3"/>
      <c r="N649" s="3"/>
      <c r="O649" s="3"/>
    </row>
    <row r="650" spans="1:15" ht="18.600000000000001" customHeight="1">
      <c r="A650" s="114" t="s">
        <v>1</v>
      </c>
      <c r="B650" s="114" t="s">
        <v>2</v>
      </c>
      <c r="C650" s="117" t="s">
        <v>321</v>
      </c>
      <c r="D650" s="118"/>
      <c r="E650" s="123" t="s">
        <v>4</v>
      </c>
      <c r="F650" s="124"/>
      <c r="G650" s="124"/>
      <c r="H650" s="124"/>
      <c r="I650" s="124"/>
      <c r="J650" s="125"/>
      <c r="K650" s="117" t="s">
        <v>5</v>
      </c>
      <c r="L650" s="118"/>
      <c r="M650" s="117" t="s">
        <v>6</v>
      </c>
      <c r="N650" s="118"/>
      <c r="O650" s="74" t="s">
        <v>7</v>
      </c>
    </row>
    <row r="651" spans="1:15" ht="18.600000000000001" customHeight="1">
      <c r="A651" s="115"/>
      <c r="B651" s="115"/>
      <c r="C651" s="119"/>
      <c r="D651" s="120"/>
      <c r="E651" s="110" t="s">
        <v>8</v>
      </c>
      <c r="F651" s="111"/>
      <c r="G651" s="110" t="s">
        <v>9</v>
      </c>
      <c r="H651" s="111"/>
      <c r="I651" s="110" t="s">
        <v>10</v>
      </c>
      <c r="J651" s="111"/>
      <c r="K651" s="119"/>
      <c r="L651" s="120"/>
      <c r="M651" s="119"/>
      <c r="N651" s="120"/>
      <c r="O651" s="75"/>
    </row>
    <row r="652" spans="1:15" ht="18.600000000000001" customHeight="1">
      <c r="A652" s="116"/>
      <c r="B652" s="116"/>
      <c r="C652" s="121"/>
      <c r="D652" s="122"/>
      <c r="E652" s="112"/>
      <c r="F652" s="113"/>
      <c r="G652" s="112"/>
      <c r="H652" s="113"/>
      <c r="I652" s="112"/>
      <c r="J652" s="113"/>
      <c r="K652" s="121"/>
      <c r="L652" s="122"/>
      <c r="M652" s="121"/>
      <c r="N652" s="122"/>
      <c r="O652" s="76"/>
    </row>
    <row r="653" spans="1:15" ht="18.600000000000001" customHeight="1">
      <c r="A653" s="6" t="s">
        <v>281</v>
      </c>
      <c r="B653" s="6"/>
      <c r="C653" s="89"/>
      <c r="D653" s="90"/>
      <c r="E653" s="89"/>
      <c r="F653" s="90"/>
      <c r="G653" s="89"/>
      <c r="H653" s="90"/>
      <c r="I653" s="89"/>
      <c r="J653" s="90"/>
      <c r="K653" s="89"/>
      <c r="L653" s="90"/>
      <c r="M653" s="89"/>
      <c r="N653" s="90"/>
      <c r="O653" s="7"/>
    </row>
    <row r="654" spans="1:15" ht="18.600000000000001" customHeight="1">
      <c r="A654" s="6" t="s">
        <v>12</v>
      </c>
      <c r="B654" s="15" t="s">
        <v>282</v>
      </c>
      <c r="C654" s="89">
        <v>180</v>
      </c>
      <c r="D654" s="90"/>
      <c r="E654" s="91">
        <v>5.88</v>
      </c>
      <c r="F654" s="92"/>
      <c r="G654" s="91">
        <v>5.37</v>
      </c>
      <c r="H654" s="92"/>
      <c r="I654" s="91">
        <v>28.11</v>
      </c>
      <c r="J654" s="92"/>
      <c r="K654" s="91">
        <v>185</v>
      </c>
      <c r="L654" s="92"/>
      <c r="M654" s="91">
        <v>0.3</v>
      </c>
      <c r="N654" s="92"/>
      <c r="O654" s="9" t="s">
        <v>283</v>
      </c>
    </row>
    <row r="655" spans="1:15" ht="18.600000000000001" customHeight="1">
      <c r="A655" s="7"/>
      <c r="B655" s="8" t="s">
        <v>15</v>
      </c>
      <c r="C655" s="89">
        <v>180</v>
      </c>
      <c r="D655" s="90"/>
      <c r="E655" s="91">
        <v>2.2999999999999998</v>
      </c>
      <c r="F655" s="92"/>
      <c r="G655" s="91">
        <v>2.2000000000000002</v>
      </c>
      <c r="H655" s="92"/>
      <c r="I655" s="91">
        <v>10</v>
      </c>
      <c r="J655" s="92"/>
      <c r="K655" s="91">
        <v>76</v>
      </c>
      <c r="L655" s="92"/>
      <c r="M655" s="91">
        <v>0.4</v>
      </c>
      <c r="N655" s="92"/>
      <c r="O655" s="9" t="s">
        <v>182</v>
      </c>
    </row>
    <row r="656" spans="1:15" ht="18.600000000000001" customHeight="1">
      <c r="A656" s="7"/>
      <c r="B656" s="8" t="s">
        <v>183</v>
      </c>
      <c r="C656" s="89" t="s">
        <v>332</v>
      </c>
      <c r="D656" s="90"/>
      <c r="E656" s="91">
        <v>1.54</v>
      </c>
      <c r="F656" s="92"/>
      <c r="G656" s="91">
        <v>3.93</v>
      </c>
      <c r="H656" s="92"/>
      <c r="I656" s="91">
        <v>28.9</v>
      </c>
      <c r="J656" s="92"/>
      <c r="K656" s="91">
        <v>93</v>
      </c>
      <c r="L656" s="92"/>
      <c r="M656" s="91">
        <v>0.48</v>
      </c>
      <c r="N656" s="92"/>
      <c r="O656" s="9" t="s">
        <v>185</v>
      </c>
    </row>
    <row r="657" spans="1:15" ht="18.600000000000001" customHeight="1" thickBot="1">
      <c r="A657" s="16"/>
      <c r="B657" s="8" t="s">
        <v>95</v>
      </c>
      <c r="C657" s="89">
        <v>40</v>
      </c>
      <c r="D657" s="90"/>
      <c r="E657" s="91">
        <v>5.0999999999999996</v>
      </c>
      <c r="F657" s="92"/>
      <c r="G657" s="91">
        <v>4.5999999999999996</v>
      </c>
      <c r="H657" s="92"/>
      <c r="I657" s="91">
        <v>0.3</v>
      </c>
      <c r="J657" s="92"/>
      <c r="K657" s="91">
        <v>63</v>
      </c>
      <c r="L657" s="92"/>
      <c r="M657" s="91">
        <v>0</v>
      </c>
      <c r="N657" s="92"/>
      <c r="O657" s="9" t="s">
        <v>222</v>
      </c>
    </row>
    <row r="658" spans="1:15" ht="18.600000000000001" customHeight="1" thickBot="1">
      <c r="A658" s="10"/>
      <c r="B658" s="11"/>
      <c r="C658" s="81">
        <v>435</v>
      </c>
      <c r="D658" s="82"/>
      <c r="E658" s="83">
        <f>SUM(E653:E657)</f>
        <v>14.819999999999999</v>
      </c>
      <c r="F658" s="84"/>
      <c r="G658" s="83">
        <f>SUM(G653:G657)</f>
        <v>16.100000000000001</v>
      </c>
      <c r="H658" s="84"/>
      <c r="I658" s="83">
        <f>SUM(I653:I657)</f>
        <v>67.309999999999988</v>
      </c>
      <c r="J658" s="84"/>
      <c r="K658" s="83">
        <f>SUM(K653:K657)</f>
        <v>417</v>
      </c>
      <c r="L658" s="84"/>
      <c r="M658" s="83">
        <f>SUM(M653:M657)</f>
        <v>1.18</v>
      </c>
      <c r="N658" s="126"/>
      <c r="O658" s="12"/>
    </row>
    <row r="659" spans="1:15" ht="18.600000000000001" customHeight="1">
      <c r="A659" s="7"/>
      <c r="B659" s="8"/>
      <c r="C659" s="106"/>
      <c r="D659" s="107"/>
      <c r="E659" s="104"/>
      <c r="F659" s="105"/>
      <c r="G659" s="104"/>
      <c r="H659" s="105"/>
      <c r="I659" s="104"/>
      <c r="J659" s="105"/>
      <c r="K659" s="104"/>
      <c r="L659" s="105"/>
      <c r="M659" s="104"/>
      <c r="N659" s="105"/>
      <c r="O659" s="9"/>
    </row>
    <row r="660" spans="1:15" ht="18.600000000000001" customHeight="1">
      <c r="A660" s="6" t="s">
        <v>18</v>
      </c>
      <c r="B660" s="8" t="s">
        <v>346</v>
      </c>
      <c r="C660" s="89">
        <v>200</v>
      </c>
      <c r="D660" s="90"/>
      <c r="E660" s="91">
        <v>0.8</v>
      </c>
      <c r="F660" s="92"/>
      <c r="G660" s="91">
        <v>0.8</v>
      </c>
      <c r="H660" s="92"/>
      <c r="I660" s="91">
        <v>19.600000000000001</v>
      </c>
      <c r="J660" s="92"/>
      <c r="K660" s="91">
        <v>90.16</v>
      </c>
      <c r="L660" s="92"/>
      <c r="M660" s="91">
        <v>4</v>
      </c>
      <c r="N660" s="92"/>
      <c r="O660" s="13">
        <v>318</v>
      </c>
    </row>
    <row r="661" spans="1:15" ht="18.600000000000001" customHeight="1">
      <c r="A661" s="6"/>
      <c r="B661" s="30"/>
      <c r="C661" s="89"/>
      <c r="D661" s="90"/>
      <c r="E661" s="91"/>
      <c r="F661" s="92"/>
      <c r="G661" s="91"/>
      <c r="H661" s="92"/>
      <c r="I661" s="91"/>
      <c r="J661" s="92"/>
      <c r="K661" s="91"/>
      <c r="L661" s="92"/>
      <c r="M661" s="91"/>
      <c r="N661" s="92"/>
      <c r="O661" s="9"/>
    </row>
    <row r="662" spans="1:15" ht="18.600000000000001" customHeight="1">
      <c r="A662" s="6" t="s">
        <v>19</v>
      </c>
      <c r="B662" s="8" t="s">
        <v>147</v>
      </c>
      <c r="C662" s="89">
        <v>60</v>
      </c>
      <c r="D662" s="90"/>
      <c r="E662" s="91">
        <v>0.5</v>
      </c>
      <c r="F662" s="92"/>
      <c r="G662" s="91">
        <v>4</v>
      </c>
      <c r="H662" s="92"/>
      <c r="I662" s="91">
        <v>3.51</v>
      </c>
      <c r="J662" s="92"/>
      <c r="K662" s="91">
        <v>51.35</v>
      </c>
      <c r="L662" s="92"/>
      <c r="M662" s="91">
        <v>66.5</v>
      </c>
      <c r="N662" s="92"/>
      <c r="O662" s="9" t="s">
        <v>148</v>
      </c>
    </row>
    <row r="663" spans="1:15" ht="18.600000000000001" customHeight="1">
      <c r="A663" s="6"/>
      <c r="B663" s="30" t="s">
        <v>284</v>
      </c>
      <c r="C663" s="89">
        <v>250</v>
      </c>
      <c r="D663" s="90"/>
      <c r="E663" s="91">
        <v>4.42</v>
      </c>
      <c r="F663" s="92"/>
      <c r="G663" s="91">
        <v>5.5</v>
      </c>
      <c r="H663" s="92"/>
      <c r="I663" s="91">
        <v>17.399999999999999</v>
      </c>
      <c r="J663" s="92"/>
      <c r="K663" s="91">
        <v>136</v>
      </c>
      <c r="L663" s="92"/>
      <c r="M663" s="91">
        <v>2.4900000000000002</v>
      </c>
      <c r="N663" s="92"/>
      <c r="O663" s="9" t="s">
        <v>285</v>
      </c>
    </row>
    <row r="664" spans="1:15" ht="18.600000000000001" customHeight="1">
      <c r="A664" s="23"/>
      <c r="B664" s="15" t="s">
        <v>286</v>
      </c>
      <c r="C664" s="89">
        <v>160</v>
      </c>
      <c r="D664" s="90"/>
      <c r="E664" s="91">
        <v>14.1</v>
      </c>
      <c r="F664" s="92"/>
      <c r="G664" s="91">
        <v>9.0399999999999991</v>
      </c>
      <c r="H664" s="92"/>
      <c r="I664" s="91">
        <v>20.3</v>
      </c>
      <c r="J664" s="92"/>
      <c r="K664" s="91">
        <v>219</v>
      </c>
      <c r="L664" s="92"/>
      <c r="M664" s="91">
        <v>20.03</v>
      </c>
      <c r="N664" s="92"/>
      <c r="O664" s="9" t="s">
        <v>118</v>
      </c>
    </row>
    <row r="665" spans="1:15" ht="18.600000000000001" customHeight="1">
      <c r="A665" s="23"/>
      <c r="B665" s="7" t="s">
        <v>287</v>
      </c>
      <c r="C665" s="89">
        <v>50</v>
      </c>
      <c r="D665" s="90"/>
      <c r="E665" s="91">
        <v>0.57999999999999996</v>
      </c>
      <c r="F665" s="92"/>
      <c r="G665" s="91">
        <v>2.1</v>
      </c>
      <c r="H665" s="92"/>
      <c r="I665" s="91">
        <v>4.01</v>
      </c>
      <c r="J665" s="92"/>
      <c r="K665" s="91">
        <v>37</v>
      </c>
      <c r="L665" s="92"/>
      <c r="M665" s="91">
        <v>1.19</v>
      </c>
      <c r="N665" s="92"/>
      <c r="O665" s="9" t="s">
        <v>288</v>
      </c>
    </row>
    <row r="666" spans="1:15" ht="18.600000000000001" customHeight="1">
      <c r="A666" s="7"/>
      <c r="B666" s="53" t="s">
        <v>236</v>
      </c>
      <c r="C666" s="89">
        <v>180</v>
      </c>
      <c r="D666" s="90"/>
      <c r="E666" s="91">
        <v>0.04</v>
      </c>
      <c r="F666" s="92"/>
      <c r="G666" s="91">
        <v>0</v>
      </c>
      <c r="H666" s="92"/>
      <c r="I666" s="91">
        <v>18.5</v>
      </c>
      <c r="J666" s="92"/>
      <c r="K666" s="91">
        <v>75.7</v>
      </c>
      <c r="L666" s="92"/>
      <c r="M666" s="91">
        <v>5.2</v>
      </c>
      <c r="N666" s="92"/>
      <c r="O666" s="9" t="s">
        <v>237</v>
      </c>
    </row>
    <row r="667" spans="1:15" ht="18.600000000000001" customHeight="1" thickBot="1">
      <c r="A667" s="16"/>
      <c r="B667" s="7" t="s">
        <v>27</v>
      </c>
      <c r="C667" s="89">
        <v>50</v>
      </c>
      <c r="D667" s="90"/>
      <c r="E667" s="91">
        <v>3.3</v>
      </c>
      <c r="F667" s="92"/>
      <c r="G667" s="91">
        <v>0.6</v>
      </c>
      <c r="H667" s="92"/>
      <c r="I667" s="91">
        <v>16.7</v>
      </c>
      <c r="J667" s="92"/>
      <c r="K667" s="91">
        <v>88.39</v>
      </c>
      <c r="L667" s="92"/>
      <c r="M667" s="91">
        <v>0</v>
      </c>
      <c r="N667" s="92"/>
      <c r="O667" s="25"/>
    </row>
    <row r="668" spans="1:15" ht="18.600000000000001" customHeight="1" thickBot="1">
      <c r="A668" s="10"/>
      <c r="B668" s="11"/>
      <c r="C668" s="81">
        <f>SUM(C663:C667)</f>
        <v>690</v>
      </c>
      <c r="D668" s="82"/>
      <c r="E668" s="83">
        <f>SUM(E663:E667)</f>
        <v>22.439999999999998</v>
      </c>
      <c r="F668" s="84"/>
      <c r="G668" s="83">
        <f>SUM(G663:G667)</f>
        <v>17.240000000000002</v>
      </c>
      <c r="H668" s="84"/>
      <c r="I668" s="83">
        <f>SUM(I663:I667)</f>
        <v>76.91</v>
      </c>
      <c r="J668" s="84"/>
      <c r="K668" s="83">
        <f>SUM(K663:K667)</f>
        <v>556.09</v>
      </c>
      <c r="L668" s="84"/>
      <c r="M668" s="83">
        <f>SUM(M663:M667)</f>
        <v>28.910000000000004</v>
      </c>
      <c r="N668" s="126"/>
      <c r="O668" s="12"/>
    </row>
    <row r="669" spans="1:15" ht="18.600000000000001" customHeight="1">
      <c r="A669" s="18"/>
      <c r="B669" s="18"/>
      <c r="C669" s="102"/>
      <c r="D669" s="103"/>
      <c r="E669" s="104"/>
      <c r="F669" s="105"/>
      <c r="G669" s="104"/>
      <c r="H669" s="105"/>
      <c r="I669" s="104"/>
      <c r="J669" s="105"/>
      <c r="K669" s="104"/>
      <c r="L669" s="105"/>
      <c r="M669" s="104"/>
      <c r="N669" s="105"/>
      <c r="O669" s="14"/>
    </row>
    <row r="670" spans="1:15" ht="18.600000000000001" customHeight="1">
      <c r="A670" s="18" t="s">
        <v>28</v>
      </c>
      <c r="B670" s="8" t="s">
        <v>89</v>
      </c>
      <c r="C670" s="89">
        <v>150</v>
      </c>
      <c r="D670" s="90"/>
      <c r="E670" s="91">
        <v>2.5</v>
      </c>
      <c r="F670" s="92"/>
      <c r="G670" s="91">
        <v>4.66</v>
      </c>
      <c r="H670" s="92"/>
      <c r="I670" s="91">
        <v>3.25</v>
      </c>
      <c r="J670" s="92"/>
      <c r="K670" s="91">
        <v>91.23</v>
      </c>
      <c r="L670" s="92"/>
      <c r="M670" s="91">
        <v>0</v>
      </c>
      <c r="N670" s="92"/>
      <c r="O670" s="9" t="s">
        <v>159</v>
      </c>
    </row>
    <row r="671" spans="1:15" ht="18.600000000000001" customHeight="1">
      <c r="A671" s="7"/>
      <c r="B671" s="8" t="s">
        <v>134</v>
      </c>
      <c r="C671" s="89">
        <v>40</v>
      </c>
      <c r="D671" s="90"/>
      <c r="E671" s="91">
        <v>0.32</v>
      </c>
      <c r="F671" s="92"/>
      <c r="G671" s="91">
        <v>0</v>
      </c>
      <c r="H671" s="92"/>
      <c r="I671" s="91">
        <v>31.2</v>
      </c>
      <c r="J671" s="92"/>
      <c r="K671" s="91">
        <v>119.6</v>
      </c>
      <c r="L671" s="92"/>
      <c r="M671" s="91">
        <v>0</v>
      </c>
      <c r="N671" s="92"/>
      <c r="O671" s="9" t="s">
        <v>53</v>
      </c>
    </row>
    <row r="672" spans="1:15" ht="18.600000000000001" customHeight="1" thickBot="1">
      <c r="A672" s="16"/>
      <c r="B672" s="8" t="s">
        <v>65</v>
      </c>
      <c r="C672" s="89">
        <v>100</v>
      </c>
      <c r="D672" s="90"/>
      <c r="E672" s="91">
        <v>0.7</v>
      </c>
      <c r="F672" s="92"/>
      <c r="G672" s="91">
        <v>0</v>
      </c>
      <c r="H672" s="92"/>
      <c r="I672" s="91">
        <v>10.5</v>
      </c>
      <c r="J672" s="92"/>
      <c r="K672" s="91">
        <v>42</v>
      </c>
      <c r="L672" s="92"/>
      <c r="M672" s="91">
        <v>10</v>
      </c>
      <c r="N672" s="92"/>
      <c r="O672" s="25" t="s">
        <v>92</v>
      </c>
    </row>
    <row r="673" spans="1:15" ht="18.600000000000001" customHeight="1" thickBot="1">
      <c r="A673" s="10"/>
      <c r="B673" s="11"/>
      <c r="C673" s="81">
        <f>SUM(C670:C672)</f>
        <v>290</v>
      </c>
      <c r="D673" s="82"/>
      <c r="E673" s="83">
        <f>SUM(E670:E672)</f>
        <v>3.5199999999999996</v>
      </c>
      <c r="F673" s="84"/>
      <c r="G673" s="83">
        <f>SUM(G670:G672)</f>
        <v>4.66</v>
      </c>
      <c r="H673" s="84"/>
      <c r="I673" s="83">
        <f>SUM(I670:I672)</f>
        <v>44.95</v>
      </c>
      <c r="J673" s="84"/>
      <c r="K673" s="83">
        <f>SUM(K670:K672)</f>
        <v>252.82999999999998</v>
      </c>
      <c r="L673" s="84"/>
      <c r="M673" s="83">
        <f>SUM(M670:M672)</f>
        <v>10</v>
      </c>
      <c r="N673" s="126"/>
      <c r="O673" s="12"/>
    </row>
    <row r="674" spans="1:15" ht="18.600000000000001" customHeight="1">
      <c r="A674" s="18"/>
      <c r="B674" s="8"/>
      <c r="C674" s="102"/>
      <c r="D674" s="103"/>
      <c r="E674" s="104"/>
      <c r="F674" s="105"/>
      <c r="G674" s="104"/>
      <c r="H674" s="105"/>
      <c r="I674" s="104"/>
      <c r="J674" s="105"/>
      <c r="K674" s="104"/>
      <c r="L674" s="105"/>
      <c r="M674" s="104"/>
      <c r="N674" s="105"/>
      <c r="O674" s="14"/>
    </row>
    <row r="675" spans="1:15" ht="18.600000000000001" customHeight="1">
      <c r="A675" s="18" t="s">
        <v>31</v>
      </c>
      <c r="B675" s="8" t="s">
        <v>352</v>
      </c>
      <c r="C675" s="89">
        <v>150</v>
      </c>
      <c r="D675" s="90"/>
      <c r="E675" s="91">
        <v>9.6999999999999993</v>
      </c>
      <c r="F675" s="92"/>
      <c r="G675" s="91">
        <v>7.8</v>
      </c>
      <c r="H675" s="92"/>
      <c r="I675" s="91">
        <v>30.6</v>
      </c>
      <c r="J675" s="92"/>
      <c r="K675" s="91">
        <v>229</v>
      </c>
      <c r="L675" s="92"/>
      <c r="M675" s="91">
        <v>0.1</v>
      </c>
      <c r="N675" s="92"/>
      <c r="O675" s="9" t="s">
        <v>289</v>
      </c>
    </row>
    <row r="676" spans="1:15" ht="18.600000000000001" customHeight="1">
      <c r="A676" s="23"/>
      <c r="B676" s="8" t="s">
        <v>290</v>
      </c>
      <c r="C676" s="89">
        <v>70</v>
      </c>
      <c r="D676" s="90"/>
      <c r="E676" s="91">
        <v>0.6</v>
      </c>
      <c r="F676" s="92"/>
      <c r="G676" s="91">
        <v>4</v>
      </c>
      <c r="H676" s="92"/>
      <c r="I676" s="91">
        <v>7.2</v>
      </c>
      <c r="J676" s="92"/>
      <c r="K676" s="91">
        <v>62</v>
      </c>
      <c r="L676" s="92"/>
      <c r="M676" s="91">
        <v>3.19</v>
      </c>
      <c r="N676" s="92"/>
      <c r="O676" s="9" t="s">
        <v>211</v>
      </c>
    </row>
    <row r="677" spans="1:15" ht="18.600000000000001" customHeight="1">
      <c r="A677" s="7"/>
      <c r="B677" s="8" t="s">
        <v>58</v>
      </c>
      <c r="C677" s="89">
        <v>200</v>
      </c>
      <c r="D677" s="90"/>
      <c r="E677" s="91">
        <v>0</v>
      </c>
      <c r="F677" s="92"/>
      <c r="G677" s="91">
        <v>0</v>
      </c>
      <c r="H677" s="92"/>
      <c r="I677" s="91">
        <v>9.1</v>
      </c>
      <c r="J677" s="92"/>
      <c r="K677" s="91">
        <v>35</v>
      </c>
      <c r="L677" s="92"/>
      <c r="M677" s="91">
        <v>0</v>
      </c>
      <c r="N677" s="92"/>
      <c r="O677" s="9" t="s">
        <v>192</v>
      </c>
    </row>
    <row r="678" spans="1:15" ht="18.600000000000001" customHeight="1" thickBot="1">
      <c r="A678" s="16"/>
      <c r="B678" s="24" t="s">
        <v>37</v>
      </c>
      <c r="C678" s="89">
        <v>60</v>
      </c>
      <c r="D678" s="90"/>
      <c r="E678" s="91">
        <v>3.97</v>
      </c>
      <c r="F678" s="92"/>
      <c r="G678" s="91">
        <v>0.39</v>
      </c>
      <c r="H678" s="92"/>
      <c r="I678" s="91">
        <v>28.02</v>
      </c>
      <c r="J678" s="92"/>
      <c r="K678" s="91">
        <v>134</v>
      </c>
      <c r="L678" s="92"/>
      <c r="M678" s="91">
        <v>0</v>
      </c>
      <c r="N678" s="92"/>
      <c r="O678" s="25"/>
    </row>
    <row r="679" spans="1:15" ht="18.600000000000001" customHeight="1" thickBot="1">
      <c r="A679" s="11"/>
      <c r="B679" s="11"/>
      <c r="C679" s="81">
        <f>SUM(C674:C678)</f>
        <v>480</v>
      </c>
      <c r="D679" s="82"/>
      <c r="E679" s="83">
        <f>SUM(E674:E678)</f>
        <v>14.27</v>
      </c>
      <c r="F679" s="84"/>
      <c r="G679" s="83">
        <f>SUM(G674:G678)</f>
        <v>12.190000000000001</v>
      </c>
      <c r="H679" s="84"/>
      <c r="I679" s="83">
        <f>SUM(I674:I678)</f>
        <v>74.92</v>
      </c>
      <c r="J679" s="84"/>
      <c r="K679" s="83">
        <f>SUM(K674:K678)</f>
        <v>460</v>
      </c>
      <c r="L679" s="84"/>
      <c r="M679" s="83">
        <f>SUM(M674:M678)</f>
        <v>3.29</v>
      </c>
      <c r="N679" s="126"/>
      <c r="O679" s="26"/>
    </row>
    <row r="680" spans="1:15" ht="38.25" customHeight="1">
      <c r="A680" s="27" t="s">
        <v>291</v>
      </c>
      <c r="B680" s="28"/>
      <c r="C680" s="77"/>
      <c r="D680" s="78"/>
      <c r="E680" s="79">
        <f>E658+E660+E668+E673+E679</f>
        <v>55.849999999999994</v>
      </c>
      <c r="F680" s="80"/>
      <c r="G680" s="79">
        <f>G658+G660+G668+G673+G679</f>
        <v>50.989999999999995</v>
      </c>
      <c r="H680" s="80"/>
      <c r="I680" s="79">
        <f>I658+I660+I668+I673+I679</f>
        <v>283.69</v>
      </c>
      <c r="J680" s="80"/>
      <c r="K680" s="79">
        <f>K658+K660+K668+K673+K679</f>
        <v>1776.08</v>
      </c>
      <c r="L680" s="80"/>
      <c r="M680" s="79">
        <f>M658+M660+M668+M673+M679</f>
        <v>47.38</v>
      </c>
      <c r="N680" s="80"/>
      <c r="O680" s="29"/>
    </row>
    <row r="689" spans="1:15" ht="18.600000000000001" customHeight="1">
      <c r="A689" s="3"/>
      <c r="B689" s="2"/>
      <c r="C689" s="3"/>
      <c r="D689" s="3"/>
      <c r="E689" s="3" t="s">
        <v>336</v>
      </c>
      <c r="F689" s="3"/>
      <c r="G689" s="4"/>
      <c r="H689" s="4"/>
      <c r="I689" s="4"/>
      <c r="J689" s="4"/>
      <c r="K689" s="4"/>
      <c r="L689" s="4"/>
      <c r="M689" s="4"/>
      <c r="N689" s="4"/>
      <c r="O689" s="3"/>
    </row>
    <row r="690" spans="1:15" ht="18.600000000000001" customHeight="1">
      <c r="A690" s="114" t="s">
        <v>1</v>
      </c>
      <c r="B690" s="114" t="s">
        <v>2</v>
      </c>
      <c r="C690" s="117" t="s">
        <v>321</v>
      </c>
      <c r="D690" s="118"/>
      <c r="E690" s="123" t="s">
        <v>4</v>
      </c>
      <c r="F690" s="124"/>
      <c r="G690" s="124"/>
      <c r="H690" s="124"/>
      <c r="I690" s="124"/>
      <c r="J690" s="125"/>
      <c r="K690" s="117" t="s">
        <v>5</v>
      </c>
      <c r="L690" s="118"/>
      <c r="M690" s="117" t="s">
        <v>6</v>
      </c>
      <c r="N690" s="118"/>
      <c r="O690" s="74" t="s">
        <v>7</v>
      </c>
    </row>
    <row r="691" spans="1:15" ht="18.600000000000001" customHeight="1">
      <c r="A691" s="115"/>
      <c r="B691" s="115"/>
      <c r="C691" s="119"/>
      <c r="D691" s="120"/>
      <c r="E691" s="110" t="s">
        <v>8</v>
      </c>
      <c r="F691" s="111"/>
      <c r="G691" s="110" t="s">
        <v>9</v>
      </c>
      <c r="H691" s="111"/>
      <c r="I691" s="110" t="s">
        <v>10</v>
      </c>
      <c r="J691" s="111"/>
      <c r="K691" s="119"/>
      <c r="L691" s="120"/>
      <c r="M691" s="119"/>
      <c r="N691" s="120"/>
      <c r="O691" s="75"/>
    </row>
    <row r="692" spans="1:15" ht="18.600000000000001" customHeight="1">
      <c r="A692" s="116"/>
      <c r="B692" s="116"/>
      <c r="C692" s="121"/>
      <c r="D692" s="122"/>
      <c r="E692" s="112"/>
      <c r="F692" s="113"/>
      <c r="G692" s="112"/>
      <c r="H692" s="113"/>
      <c r="I692" s="112"/>
      <c r="J692" s="113"/>
      <c r="K692" s="121"/>
      <c r="L692" s="122"/>
      <c r="M692" s="121"/>
      <c r="N692" s="122"/>
      <c r="O692" s="76"/>
    </row>
    <row r="693" spans="1:15" ht="18.600000000000001" customHeight="1">
      <c r="A693" s="6" t="s">
        <v>293</v>
      </c>
      <c r="B693" s="6"/>
      <c r="C693" s="89"/>
      <c r="D693" s="90"/>
      <c r="E693" s="89"/>
      <c r="F693" s="90"/>
      <c r="G693" s="89"/>
      <c r="H693" s="90"/>
      <c r="I693" s="89"/>
      <c r="J693" s="90"/>
      <c r="K693" s="89"/>
      <c r="L693" s="90"/>
      <c r="M693" s="89"/>
      <c r="N693" s="90"/>
      <c r="O693" s="7"/>
    </row>
    <row r="694" spans="1:15" ht="18.600000000000001" customHeight="1">
      <c r="A694" s="6" t="s">
        <v>12</v>
      </c>
      <c r="B694" s="15" t="s">
        <v>438</v>
      </c>
      <c r="C694" s="89">
        <v>200</v>
      </c>
      <c r="D694" s="90"/>
      <c r="E694" s="91">
        <v>7.24</v>
      </c>
      <c r="F694" s="92"/>
      <c r="G694" s="91">
        <v>6.64</v>
      </c>
      <c r="H694" s="92"/>
      <c r="I694" s="91">
        <v>29.25</v>
      </c>
      <c r="J694" s="92"/>
      <c r="K694" s="91">
        <v>206</v>
      </c>
      <c r="L694" s="92"/>
      <c r="M694" s="91">
        <v>0.42</v>
      </c>
      <c r="N694" s="92"/>
      <c r="O694" s="9" t="s">
        <v>45</v>
      </c>
    </row>
    <row r="695" spans="1:15" ht="18.600000000000001" customHeight="1">
      <c r="A695" s="7"/>
      <c r="B695" s="8" t="s">
        <v>43</v>
      </c>
      <c r="C695" s="89">
        <v>200</v>
      </c>
      <c r="D695" s="90"/>
      <c r="E695" s="91">
        <v>3.9</v>
      </c>
      <c r="F695" s="92"/>
      <c r="G695" s="91">
        <v>3.5</v>
      </c>
      <c r="H695" s="92"/>
      <c r="I695" s="91">
        <v>24.5</v>
      </c>
      <c r="J695" s="92"/>
      <c r="K695" s="91">
        <v>135</v>
      </c>
      <c r="L695" s="92"/>
      <c r="M695" s="91">
        <v>0.5</v>
      </c>
      <c r="N695" s="92"/>
      <c r="O695" s="9" t="s">
        <v>64</v>
      </c>
    </row>
    <row r="696" spans="1:15" ht="18.600000000000001" customHeight="1" thickBot="1">
      <c r="A696" s="7"/>
      <c r="B696" s="8" t="s">
        <v>246</v>
      </c>
      <c r="C696" s="108" t="s">
        <v>434</v>
      </c>
      <c r="D696" s="109"/>
      <c r="E696" s="91" t="s">
        <v>337</v>
      </c>
      <c r="F696" s="92"/>
      <c r="G696" s="91">
        <v>4.2300000000000004</v>
      </c>
      <c r="H696" s="92"/>
      <c r="I696" s="91">
        <v>16.440000000000001</v>
      </c>
      <c r="J696" s="92"/>
      <c r="K696" s="91">
        <v>99.74</v>
      </c>
      <c r="L696" s="92"/>
      <c r="M696" s="91">
        <v>0</v>
      </c>
      <c r="N696" s="92"/>
      <c r="O696" s="9"/>
    </row>
    <row r="697" spans="1:15" ht="18.600000000000001" customHeight="1" thickBot="1">
      <c r="A697" s="10"/>
      <c r="B697" s="11"/>
      <c r="C697" s="81">
        <v>436</v>
      </c>
      <c r="D697" s="82"/>
      <c r="E697" s="83">
        <f>SUM(E693:E696)</f>
        <v>11.14</v>
      </c>
      <c r="F697" s="84"/>
      <c r="G697" s="83">
        <f>SUM(G693:G696)</f>
        <v>14.370000000000001</v>
      </c>
      <c r="H697" s="84"/>
      <c r="I697" s="83">
        <f>SUM(I693:I696)</f>
        <v>70.19</v>
      </c>
      <c r="J697" s="84"/>
      <c r="K697" s="83">
        <f>SUM(K693:K696)</f>
        <v>440.74</v>
      </c>
      <c r="L697" s="84"/>
      <c r="M697" s="83">
        <f>SUM(M693:M696)</f>
        <v>0.91999999999999993</v>
      </c>
      <c r="N697" s="126"/>
      <c r="O697" s="12"/>
    </row>
    <row r="698" spans="1:15" ht="18.600000000000001" customHeight="1">
      <c r="A698" s="7"/>
      <c r="B698" s="8"/>
      <c r="C698" s="106"/>
      <c r="D698" s="107"/>
      <c r="E698" s="104"/>
      <c r="F698" s="105"/>
      <c r="G698" s="104"/>
      <c r="H698" s="105"/>
      <c r="I698" s="104"/>
      <c r="J698" s="105"/>
      <c r="K698" s="104"/>
      <c r="L698" s="105"/>
      <c r="M698" s="104"/>
      <c r="N698" s="105"/>
      <c r="O698" s="9"/>
    </row>
    <row r="699" spans="1:15" ht="18.600000000000001" customHeight="1">
      <c r="A699" s="6" t="s">
        <v>18</v>
      </c>
      <c r="B699" s="8" t="s">
        <v>347</v>
      </c>
      <c r="C699" s="89">
        <v>100</v>
      </c>
      <c r="D699" s="90"/>
      <c r="E699" s="91">
        <v>2</v>
      </c>
      <c r="F699" s="92"/>
      <c r="G699" s="91">
        <v>0</v>
      </c>
      <c r="H699" s="92"/>
      <c r="I699" s="91">
        <v>18.079999999999998</v>
      </c>
      <c r="J699" s="92"/>
      <c r="K699" s="91">
        <v>93</v>
      </c>
      <c r="L699" s="92"/>
      <c r="M699" s="91">
        <v>27</v>
      </c>
      <c r="N699" s="92"/>
      <c r="O699" s="13"/>
    </row>
    <row r="700" spans="1:15" ht="18.600000000000001" customHeight="1">
      <c r="A700" s="6"/>
      <c r="B700" s="30"/>
      <c r="C700" s="89"/>
      <c r="D700" s="90"/>
      <c r="E700" s="91"/>
      <c r="F700" s="92"/>
      <c r="G700" s="91"/>
      <c r="H700" s="92"/>
      <c r="I700" s="91"/>
      <c r="J700" s="92"/>
      <c r="K700" s="91"/>
      <c r="L700" s="92"/>
      <c r="M700" s="91"/>
      <c r="N700" s="92"/>
      <c r="O700" s="9"/>
    </row>
    <row r="701" spans="1:15" ht="18.600000000000001" customHeight="1">
      <c r="A701" s="6" t="s">
        <v>19</v>
      </c>
      <c r="B701" s="50" t="s">
        <v>202</v>
      </c>
      <c r="C701" s="89">
        <v>60</v>
      </c>
      <c r="D701" s="90"/>
      <c r="E701" s="91">
        <v>0.6</v>
      </c>
      <c r="F701" s="92"/>
      <c r="G701" s="91">
        <v>3.68</v>
      </c>
      <c r="H701" s="92"/>
      <c r="I701" s="91">
        <v>2.23</v>
      </c>
      <c r="J701" s="92"/>
      <c r="K701" s="91">
        <v>44</v>
      </c>
      <c r="L701" s="92"/>
      <c r="M701" s="91">
        <v>10</v>
      </c>
      <c r="N701" s="92"/>
      <c r="O701" s="9" t="s">
        <v>17</v>
      </c>
    </row>
    <row r="702" spans="1:15" ht="18.600000000000001" customHeight="1">
      <c r="A702" s="6"/>
      <c r="B702" s="15" t="s">
        <v>338</v>
      </c>
      <c r="C702" s="89">
        <v>200</v>
      </c>
      <c r="D702" s="90"/>
      <c r="E702" s="91">
        <v>2.17</v>
      </c>
      <c r="F702" s="92"/>
      <c r="G702" s="91">
        <v>5.46</v>
      </c>
      <c r="H702" s="92"/>
      <c r="I702" s="91">
        <v>14.5</v>
      </c>
      <c r="J702" s="92"/>
      <c r="K702" s="91">
        <v>116</v>
      </c>
      <c r="L702" s="92"/>
      <c r="M702" s="91">
        <v>6.81</v>
      </c>
      <c r="N702" s="92"/>
      <c r="O702" s="9" t="s">
        <v>156</v>
      </c>
    </row>
    <row r="703" spans="1:15" ht="18.600000000000001" customHeight="1">
      <c r="A703" s="23"/>
      <c r="B703" s="8" t="s">
        <v>295</v>
      </c>
      <c r="C703" s="89">
        <v>130</v>
      </c>
      <c r="D703" s="90"/>
      <c r="E703" s="91">
        <v>3.08</v>
      </c>
      <c r="F703" s="92"/>
      <c r="G703" s="91">
        <v>4.22</v>
      </c>
      <c r="H703" s="92"/>
      <c r="I703" s="91">
        <v>20.6</v>
      </c>
      <c r="J703" s="92"/>
      <c r="K703" s="91">
        <v>136</v>
      </c>
      <c r="L703" s="92"/>
      <c r="M703" s="91">
        <v>10.74</v>
      </c>
      <c r="N703" s="92"/>
      <c r="O703" s="9" t="s">
        <v>45</v>
      </c>
    </row>
    <row r="704" spans="1:15" ht="18.600000000000001" customHeight="1">
      <c r="A704" s="23"/>
      <c r="B704" s="15" t="s">
        <v>296</v>
      </c>
      <c r="C704" s="89">
        <v>80</v>
      </c>
      <c r="D704" s="90"/>
      <c r="E704" s="91">
        <v>12.2</v>
      </c>
      <c r="F704" s="92"/>
      <c r="G704" s="91">
        <v>8.6</v>
      </c>
      <c r="H704" s="92"/>
      <c r="I704" s="91">
        <v>0.9</v>
      </c>
      <c r="J704" s="92"/>
      <c r="K704" s="91">
        <v>142</v>
      </c>
      <c r="L704" s="92"/>
      <c r="M704" s="91">
        <v>0.2</v>
      </c>
      <c r="N704" s="92"/>
      <c r="O704" s="9" t="s">
        <v>358</v>
      </c>
    </row>
    <row r="705" spans="1:15" ht="18.600000000000001" customHeight="1">
      <c r="A705" s="7"/>
      <c r="B705" s="8" t="s">
        <v>439</v>
      </c>
      <c r="C705" s="89">
        <v>200</v>
      </c>
      <c r="D705" s="90"/>
      <c r="E705" s="91">
        <v>0.9</v>
      </c>
      <c r="F705" s="92"/>
      <c r="G705" s="91">
        <v>0</v>
      </c>
      <c r="H705" s="92"/>
      <c r="I705" s="91">
        <v>25.69</v>
      </c>
      <c r="J705" s="92"/>
      <c r="K705" s="91">
        <v>103</v>
      </c>
      <c r="L705" s="92"/>
      <c r="M705" s="91">
        <v>45.3</v>
      </c>
      <c r="N705" s="92"/>
      <c r="O705" s="9" t="s">
        <v>148</v>
      </c>
    </row>
    <row r="706" spans="1:15" ht="18.600000000000001" customHeight="1" thickBot="1">
      <c r="A706" s="16"/>
      <c r="B706" s="7" t="s">
        <v>27</v>
      </c>
      <c r="C706" s="89">
        <v>50</v>
      </c>
      <c r="D706" s="90"/>
      <c r="E706" s="91">
        <v>3.3</v>
      </c>
      <c r="F706" s="92"/>
      <c r="G706" s="91">
        <v>0.6</v>
      </c>
      <c r="H706" s="92"/>
      <c r="I706" s="91">
        <v>16.7</v>
      </c>
      <c r="J706" s="92"/>
      <c r="K706" s="91">
        <v>88.39</v>
      </c>
      <c r="L706" s="92"/>
      <c r="M706" s="91">
        <v>0</v>
      </c>
      <c r="N706" s="92"/>
      <c r="O706" s="25"/>
    </row>
    <row r="707" spans="1:15" ht="18.600000000000001" customHeight="1" thickBot="1">
      <c r="A707" s="10"/>
      <c r="B707" s="11"/>
      <c r="C707" s="81">
        <v>720</v>
      </c>
      <c r="D707" s="82"/>
      <c r="E707" s="83">
        <v>22.25</v>
      </c>
      <c r="F707" s="84"/>
      <c r="G707" s="83">
        <v>22.56</v>
      </c>
      <c r="H707" s="84"/>
      <c r="I707" s="83">
        <v>80.62</v>
      </c>
      <c r="J707" s="84"/>
      <c r="K707" s="83">
        <v>629.39</v>
      </c>
      <c r="L707" s="84"/>
      <c r="M707" s="83">
        <v>73.05</v>
      </c>
      <c r="N707" s="126"/>
      <c r="O707" s="12"/>
    </row>
    <row r="708" spans="1:15" ht="18.600000000000001" customHeight="1">
      <c r="A708" s="18"/>
      <c r="B708" s="8" t="s">
        <v>89</v>
      </c>
      <c r="C708" s="89">
        <v>180</v>
      </c>
      <c r="D708" s="90"/>
      <c r="E708" s="91">
        <v>3.04</v>
      </c>
      <c r="F708" s="92"/>
      <c r="G708" s="91">
        <v>5.7</v>
      </c>
      <c r="H708" s="92"/>
      <c r="I708" s="91">
        <v>3.26</v>
      </c>
      <c r="J708" s="92"/>
      <c r="K708" s="91">
        <v>74.849999999999994</v>
      </c>
      <c r="L708" s="92"/>
      <c r="M708" s="91">
        <v>0</v>
      </c>
      <c r="N708" s="92"/>
      <c r="O708" s="9"/>
    </row>
    <row r="709" spans="1:15" ht="18.600000000000001" customHeight="1">
      <c r="A709" s="18" t="s">
        <v>28</v>
      </c>
      <c r="B709" s="8" t="s">
        <v>134</v>
      </c>
      <c r="C709" s="89">
        <v>20</v>
      </c>
      <c r="D709" s="90"/>
      <c r="E709" s="91">
        <v>0.16</v>
      </c>
      <c r="F709" s="92"/>
      <c r="G709" s="91">
        <v>0</v>
      </c>
      <c r="H709" s="92"/>
      <c r="I709" s="91">
        <v>15.6</v>
      </c>
      <c r="J709" s="92"/>
      <c r="K709" s="91">
        <v>59.8</v>
      </c>
      <c r="L709" s="92"/>
      <c r="M709" s="91">
        <v>0</v>
      </c>
      <c r="N709" s="92"/>
      <c r="O709" s="9"/>
    </row>
    <row r="710" spans="1:15" ht="18.600000000000001" customHeight="1" thickBot="1">
      <c r="A710" s="7"/>
      <c r="B710" s="8" t="s">
        <v>65</v>
      </c>
      <c r="C710" s="89">
        <v>100</v>
      </c>
      <c r="D710" s="90"/>
      <c r="E710" s="91">
        <v>0.6</v>
      </c>
      <c r="F710" s="92"/>
      <c r="G710" s="91">
        <v>0</v>
      </c>
      <c r="H710" s="92"/>
      <c r="I710" s="91">
        <v>0.84</v>
      </c>
      <c r="J710" s="92"/>
      <c r="K710" s="91">
        <v>33.6</v>
      </c>
      <c r="L710" s="92"/>
      <c r="M710" s="91">
        <v>8</v>
      </c>
      <c r="N710" s="92"/>
      <c r="O710" s="25"/>
    </row>
    <row r="711" spans="1:15" ht="18.600000000000001" customHeight="1" thickBot="1">
      <c r="A711" s="10"/>
      <c r="B711" s="11"/>
      <c r="C711" s="81">
        <f>SUM(C708:C710)</f>
        <v>300</v>
      </c>
      <c r="D711" s="82"/>
      <c r="E711" s="83">
        <f>SUM(E708:E710)</f>
        <v>3.8000000000000003</v>
      </c>
      <c r="F711" s="84"/>
      <c r="G711" s="83">
        <f>SUM(G708:G710)</f>
        <v>5.7</v>
      </c>
      <c r="H711" s="84"/>
      <c r="I711" s="83">
        <f>SUM(I708:I710)</f>
        <v>19.7</v>
      </c>
      <c r="J711" s="84"/>
      <c r="K711" s="83">
        <f>SUM(K708:K710)</f>
        <v>168.24999999999997</v>
      </c>
      <c r="L711" s="84"/>
      <c r="M711" s="83">
        <f>SUM(M708:M710)</f>
        <v>8</v>
      </c>
      <c r="N711" s="126"/>
      <c r="O711" s="12"/>
    </row>
    <row r="712" spans="1:15" ht="18.600000000000001" customHeight="1">
      <c r="A712" s="18"/>
      <c r="B712" s="30"/>
      <c r="C712" s="102"/>
      <c r="D712" s="103"/>
      <c r="E712" s="104"/>
      <c r="F712" s="105"/>
      <c r="G712" s="104"/>
      <c r="H712" s="105"/>
      <c r="I712" s="104"/>
      <c r="J712" s="105"/>
      <c r="K712" s="104"/>
      <c r="L712" s="105"/>
      <c r="M712" s="104"/>
      <c r="N712" s="105"/>
      <c r="O712" s="48"/>
    </row>
    <row r="713" spans="1:15" ht="18.600000000000001" customHeight="1">
      <c r="A713" s="18" t="s">
        <v>339</v>
      </c>
      <c r="B713" s="8" t="s">
        <v>186</v>
      </c>
      <c r="C713" s="89">
        <v>150</v>
      </c>
      <c r="D713" s="90"/>
      <c r="E713" s="91">
        <v>5.52</v>
      </c>
      <c r="F713" s="92"/>
      <c r="G713" s="91">
        <v>4.5199999999999996</v>
      </c>
      <c r="H713" s="92"/>
      <c r="I713" s="91">
        <v>26.5</v>
      </c>
      <c r="J713" s="92"/>
      <c r="K713" s="91">
        <v>168</v>
      </c>
      <c r="L713" s="92"/>
      <c r="M713" s="91">
        <v>0</v>
      </c>
      <c r="N713" s="92"/>
      <c r="O713" s="9" t="s">
        <v>373</v>
      </c>
    </row>
    <row r="714" spans="1:15" ht="18.600000000000001" customHeight="1">
      <c r="A714" s="16"/>
      <c r="B714" s="24" t="s">
        <v>297</v>
      </c>
      <c r="C714" s="89">
        <v>70</v>
      </c>
      <c r="D714" s="90"/>
      <c r="E714" s="91">
        <v>4.7</v>
      </c>
      <c r="F714" s="92"/>
      <c r="G714" s="91">
        <v>7.5</v>
      </c>
      <c r="H714" s="92"/>
      <c r="I714" s="91">
        <v>0.4</v>
      </c>
      <c r="J714" s="92"/>
      <c r="K714" s="91">
        <v>54</v>
      </c>
      <c r="L714" s="92"/>
      <c r="M714" s="91">
        <v>0</v>
      </c>
      <c r="N714" s="92"/>
      <c r="O714" s="25" t="s">
        <v>298</v>
      </c>
    </row>
    <row r="715" spans="1:15" ht="18.600000000000001" customHeight="1">
      <c r="A715" s="7"/>
      <c r="B715" s="8" t="s">
        <v>36</v>
      </c>
      <c r="C715" s="89">
        <v>200</v>
      </c>
      <c r="D715" s="90"/>
      <c r="E715" s="91">
        <v>0.01</v>
      </c>
      <c r="F715" s="92"/>
      <c r="G715" s="91">
        <v>0</v>
      </c>
      <c r="H715" s="92"/>
      <c r="I715" s="91">
        <v>9.3000000000000007</v>
      </c>
      <c r="J715" s="92"/>
      <c r="K715" s="91">
        <v>36</v>
      </c>
      <c r="L715" s="92"/>
      <c r="M715" s="91">
        <v>0.8</v>
      </c>
      <c r="N715" s="92"/>
      <c r="O715" s="9" t="s">
        <v>266</v>
      </c>
    </row>
    <row r="716" spans="1:15" ht="18.600000000000001" customHeight="1">
      <c r="A716" s="16"/>
      <c r="B716" s="24" t="s">
        <v>37</v>
      </c>
      <c r="C716" s="89">
        <v>50</v>
      </c>
      <c r="D716" s="90"/>
      <c r="E716" s="91">
        <v>3.97</v>
      </c>
      <c r="F716" s="92"/>
      <c r="G716" s="91">
        <v>0.39</v>
      </c>
      <c r="H716" s="92"/>
      <c r="I716" s="91">
        <v>28.02</v>
      </c>
      <c r="J716" s="92"/>
      <c r="K716" s="91">
        <v>134</v>
      </c>
      <c r="L716" s="92"/>
      <c r="M716" s="91">
        <v>0</v>
      </c>
      <c r="N716" s="92"/>
      <c r="O716" s="25"/>
    </row>
    <row r="717" spans="1:15" ht="18.600000000000001" customHeight="1" thickBot="1">
      <c r="A717" s="16"/>
      <c r="B717" s="8" t="s">
        <v>91</v>
      </c>
      <c r="C717" s="89">
        <v>100</v>
      </c>
      <c r="D717" s="90"/>
      <c r="E717" s="91">
        <v>2</v>
      </c>
      <c r="F717" s="92"/>
      <c r="G717" s="91">
        <v>0</v>
      </c>
      <c r="H717" s="92"/>
      <c r="I717" s="91">
        <v>18.079999999999998</v>
      </c>
      <c r="J717" s="92"/>
      <c r="K717" s="91">
        <v>93</v>
      </c>
      <c r="L717" s="92"/>
      <c r="M717" s="91">
        <v>27</v>
      </c>
      <c r="N717" s="92"/>
      <c r="O717" s="25"/>
    </row>
    <row r="718" spans="1:15" ht="18.600000000000001" customHeight="1" thickBot="1">
      <c r="A718" s="11"/>
      <c r="B718" s="11"/>
      <c r="C718" s="81">
        <f>SUM(C712:C717)</f>
        <v>570</v>
      </c>
      <c r="D718" s="82"/>
      <c r="E718" s="83">
        <f>SUM(E712:E717)</f>
        <v>16.2</v>
      </c>
      <c r="F718" s="84"/>
      <c r="G718" s="83">
        <f>SUM(G712:G717)</f>
        <v>12.41</v>
      </c>
      <c r="H718" s="84"/>
      <c r="I718" s="83">
        <f>SUM(I712:I717)</f>
        <v>82.3</v>
      </c>
      <c r="J718" s="84"/>
      <c r="K718" s="83">
        <f>SUM(K712:K717)</f>
        <v>485</v>
      </c>
      <c r="L718" s="84"/>
      <c r="M718" s="83">
        <f>SUM(M712:M717)</f>
        <v>27.8</v>
      </c>
      <c r="N718" s="126"/>
      <c r="O718" s="26"/>
    </row>
    <row r="719" spans="1:15" ht="38.25" customHeight="1">
      <c r="A719" s="27" t="s">
        <v>299</v>
      </c>
      <c r="B719" s="28"/>
      <c r="C719" s="77"/>
      <c r="D719" s="78"/>
      <c r="E719" s="79">
        <f>E697+E699+E707+E711+E718</f>
        <v>55.39</v>
      </c>
      <c r="F719" s="80"/>
      <c r="G719" s="79">
        <f>G697+G699+G707+G711+G718</f>
        <v>55.040000000000006</v>
      </c>
      <c r="H719" s="80"/>
      <c r="I719" s="79">
        <f>I697+I699+I707+I711+I718</f>
        <v>270.89</v>
      </c>
      <c r="J719" s="80"/>
      <c r="K719" s="79">
        <f>K697+K699+K707+K711+K718</f>
        <v>1816.38</v>
      </c>
      <c r="L719" s="80"/>
      <c r="M719" s="79">
        <f>M697+M699+M707+M711+M718</f>
        <v>136.77000000000001</v>
      </c>
      <c r="N719" s="80"/>
      <c r="O719" s="29"/>
    </row>
    <row r="730" spans="1:15" ht="18.600000000000001" customHeight="1">
      <c r="A730" s="1"/>
      <c r="B730" s="2"/>
      <c r="C730" s="3"/>
      <c r="D730" s="3"/>
      <c r="E730" s="3" t="s">
        <v>340</v>
      </c>
      <c r="F730" s="3"/>
      <c r="G730" s="4"/>
      <c r="H730" s="4"/>
      <c r="I730" s="4"/>
      <c r="J730" s="4"/>
      <c r="K730" s="4"/>
      <c r="L730" s="4"/>
      <c r="M730" s="3"/>
      <c r="N730" s="3"/>
      <c r="O730" s="3"/>
    </row>
    <row r="731" spans="1:15" ht="18.600000000000001" customHeight="1">
      <c r="A731" s="114" t="s">
        <v>1</v>
      </c>
      <c r="B731" s="114" t="s">
        <v>2</v>
      </c>
      <c r="C731" s="117" t="s">
        <v>321</v>
      </c>
      <c r="D731" s="118"/>
      <c r="E731" s="123" t="s">
        <v>4</v>
      </c>
      <c r="F731" s="124"/>
      <c r="G731" s="124"/>
      <c r="H731" s="124"/>
      <c r="I731" s="124"/>
      <c r="J731" s="125"/>
      <c r="K731" s="117" t="s">
        <v>5</v>
      </c>
      <c r="L731" s="118"/>
      <c r="M731" s="117" t="s">
        <v>6</v>
      </c>
      <c r="N731" s="118"/>
      <c r="O731" s="74" t="s">
        <v>7</v>
      </c>
    </row>
    <row r="732" spans="1:15" ht="18.600000000000001" customHeight="1">
      <c r="A732" s="115"/>
      <c r="B732" s="115"/>
      <c r="C732" s="119"/>
      <c r="D732" s="120"/>
      <c r="E732" s="110" t="s">
        <v>8</v>
      </c>
      <c r="F732" s="111"/>
      <c r="G732" s="110" t="s">
        <v>9</v>
      </c>
      <c r="H732" s="111"/>
      <c r="I732" s="110" t="s">
        <v>10</v>
      </c>
      <c r="J732" s="111"/>
      <c r="K732" s="119"/>
      <c r="L732" s="120"/>
      <c r="M732" s="119"/>
      <c r="N732" s="120"/>
      <c r="O732" s="75"/>
    </row>
    <row r="733" spans="1:15" ht="18.600000000000001" customHeight="1">
      <c r="A733" s="116"/>
      <c r="B733" s="116"/>
      <c r="C733" s="121"/>
      <c r="D733" s="122"/>
      <c r="E733" s="112"/>
      <c r="F733" s="113"/>
      <c r="G733" s="112"/>
      <c r="H733" s="113"/>
      <c r="I733" s="112"/>
      <c r="J733" s="113"/>
      <c r="K733" s="121"/>
      <c r="L733" s="122"/>
      <c r="M733" s="121"/>
      <c r="N733" s="122"/>
      <c r="O733" s="76"/>
    </row>
    <row r="734" spans="1:15" ht="18.600000000000001" customHeight="1">
      <c r="A734" s="6" t="s">
        <v>301</v>
      </c>
      <c r="B734" s="6"/>
      <c r="C734" s="89"/>
      <c r="D734" s="90"/>
      <c r="E734" s="89"/>
      <c r="F734" s="90"/>
      <c r="G734" s="89"/>
      <c r="H734" s="90"/>
      <c r="I734" s="89"/>
      <c r="J734" s="90"/>
      <c r="K734" s="89"/>
      <c r="L734" s="90"/>
      <c r="M734" s="89"/>
      <c r="N734" s="90"/>
      <c r="O734" s="7"/>
    </row>
    <row r="735" spans="1:15" ht="18.600000000000001" customHeight="1">
      <c r="A735" s="6" t="s">
        <v>12</v>
      </c>
      <c r="B735" s="8" t="s">
        <v>368</v>
      </c>
      <c r="C735" s="89">
        <v>200</v>
      </c>
      <c r="D735" s="90"/>
      <c r="E735" s="91">
        <v>6.38</v>
      </c>
      <c r="F735" s="92"/>
      <c r="G735" s="91">
        <v>7.41</v>
      </c>
      <c r="H735" s="92"/>
      <c r="I735" s="91">
        <v>27.2</v>
      </c>
      <c r="J735" s="92"/>
      <c r="K735" s="91">
        <v>234</v>
      </c>
      <c r="L735" s="92"/>
      <c r="M735" s="91">
        <v>0.42</v>
      </c>
      <c r="N735" s="92"/>
      <c r="O735" s="9" t="s">
        <v>64</v>
      </c>
    </row>
    <row r="736" spans="1:15" ht="18.600000000000001" customHeight="1">
      <c r="A736" s="7"/>
      <c r="B736" s="8" t="s">
        <v>15</v>
      </c>
      <c r="C736" s="89">
        <v>200</v>
      </c>
      <c r="D736" s="90"/>
      <c r="E736" s="91">
        <v>2.2999999999999998</v>
      </c>
      <c r="F736" s="92"/>
      <c r="G736" s="91">
        <v>2.2000000000000002</v>
      </c>
      <c r="H736" s="92"/>
      <c r="I736" s="91">
        <v>10</v>
      </c>
      <c r="J736" s="92"/>
      <c r="K736" s="91">
        <v>76</v>
      </c>
      <c r="L736" s="92"/>
      <c r="M736" s="91">
        <v>0.4</v>
      </c>
      <c r="N736" s="92"/>
      <c r="O736" s="9" t="s">
        <v>45</v>
      </c>
    </row>
    <row r="737" spans="1:15" ht="18.600000000000001" customHeight="1" thickBot="1">
      <c r="A737" s="7"/>
      <c r="B737" s="8" t="s">
        <v>215</v>
      </c>
      <c r="C737" s="89">
        <v>45</v>
      </c>
      <c r="D737" s="90"/>
      <c r="E737" s="91">
        <v>4.9000000000000004</v>
      </c>
      <c r="F737" s="92"/>
      <c r="G737" s="91">
        <v>2.9</v>
      </c>
      <c r="H737" s="92"/>
      <c r="I737" s="91">
        <v>14</v>
      </c>
      <c r="J737" s="92"/>
      <c r="K737" s="91">
        <v>104</v>
      </c>
      <c r="L737" s="92"/>
      <c r="M737" s="91">
        <v>0.7</v>
      </c>
      <c r="N737" s="92"/>
      <c r="O737" s="9"/>
    </row>
    <row r="738" spans="1:15" ht="18.600000000000001" customHeight="1" thickBot="1">
      <c r="A738" s="10"/>
      <c r="B738" s="11"/>
      <c r="C738" s="81">
        <v>445</v>
      </c>
      <c r="D738" s="82"/>
      <c r="E738" s="83">
        <f>SUM(E735:F737)</f>
        <v>13.58</v>
      </c>
      <c r="F738" s="84"/>
      <c r="G738" s="83">
        <f>SUM(G735:H737)</f>
        <v>12.51</v>
      </c>
      <c r="H738" s="84"/>
      <c r="I738" s="83">
        <f>SUM(I735:J737)</f>
        <v>51.2</v>
      </c>
      <c r="J738" s="84"/>
      <c r="K738" s="83">
        <f>SUM(K735:L737)</f>
        <v>414</v>
      </c>
      <c r="L738" s="84"/>
      <c r="M738" s="83">
        <f>SUM(M735:N737)</f>
        <v>1.52</v>
      </c>
      <c r="N738" s="126"/>
      <c r="O738" s="12"/>
    </row>
    <row r="739" spans="1:15" ht="18.600000000000001" customHeight="1">
      <c r="A739" s="7"/>
      <c r="B739" s="8"/>
      <c r="C739" s="106"/>
      <c r="D739" s="107"/>
      <c r="E739" s="104"/>
      <c r="F739" s="105"/>
      <c r="G739" s="104"/>
      <c r="H739" s="105"/>
      <c r="I739" s="104"/>
      <c r="J739" s="105"/>
      <c r="K739" s="104"/>
      <c r="L739" s="105"/>
      <c r="M739" s="104"/>
      <c r="N739" s="105"/>
      <c r="O739" s="9"/>
    </row>
    <row r="740" spans="1:15" ht="18.600000000000001" customHeight="1">
      <c r="A740" s="6"/>
      <c r="B740" s="6"/>
      <c r="C740" s="89"/>
      <c r="D740" s="90"/>
      <c r="E740" s="91"/>
      <c r="F740" s="92"/>
      <c r="G740" s="91"/>
      <c r="H740" s="92"/>
      <c r="I740" s="91"/>
      <c r="J740" s="92"/>
      <c r="K740" s="91"/>
      <c r="L740" s="92"/>
      <c r="M740" s="91"/>
      <c r="N740" s="92"/>
      <c r="O740" s="9"/>
    </row>
    <row r="741" spans="1:15" ht="18.600000000000001" customHeight="1">
      <c r="A741" s="6" t="s">
        <v>18</v>
      </c>
      <c r="B741" s="8" t="s">
        <v>348</v>
      </c>
      <c r="C741" s="89">
        <v>100</v>
      </c>
      <c r="D741" s="90"/>
      <c r="E741" s="91">
        <v>0.8</v>
      </c>
      <c r="F741" s="92"/>
      <c r="G741" s="91">
        <v>0.8</v>
      </c>
      <c r="H741" s="92"/>
      <c r="I741" s="91">
        <v>19.600000000000001</v>
      </c>
      <c r="J741" s="92"/>
      <c r="K741" s="91">
        <v>90.16</v>
      </c>
      <c r="L741" s="92"/>
      <c r="M741" s="91">
        <v>4</v>
      </c>
      <c r="N741" s="92"/>
      <c r="O741" s="13"/>
    </row>
    <row r="742" spans="1:15" ht="18.600000000000001" customHeight="1">
      <c r="A742" s="8"/>
      <c r="B742" s="8"/>
      <c r="C742" s="89"/>
      <c r="D742" s="90"/>
      <c r="E742" s="91"/>
      <c r="F742" s="92"/>
      <c r="G742" s="91"/>
      <c r="H742" s="92"/>
      <c r="I742" s="91"/>
      <c r="J742" s="92"/>
      <c r="K742" s="91"/>
      <c r="L742" s="92"/>
      <c r="M742" s="91"/>
      <c r="N742" s="92"/>
      <c r="O742" s="14"/>
    </row>
    <row r="743" spans="1:15" ht="18.600000000000001" customHeight="1">
      <c r="A743" s="6" t="s">
        <v>19</v>
      </c>
      <c r="B743" s="30" t="s">
        <v>436</v>
      </c>
      <c r="C743" s="89">
        <v>60</v>
      </c>
      <c r="D743" s="90"/>
      <c r="E743" s="91">
        <v>0.85</v>
      </c>
      <c r="F743" s="92"/>
      <c r="G743" s="91">
        <v>3.15</v>
      </c>
      <c r="H743" s="92"/>
      <c r="I743" s="91">
        <v>5.27</v>
      </c>
      <c r="J743" s="92"/>
      <c r="K743" s="91">
        <v>53</v>
      </c>
      <c r="L743" s="92"/>
      <c r="M743" s="91">
        <v>8.4</v>
      </c>
      <c r="N743" s="92"/>
      <c r="O743" s="9" t="s">
        <v>383</v>
      </c>
    </row>
    <row r="744" spans="1:15" ht="18.600000000000001" customHeight="1">
      <c r="A744" s="7"/>
      <c r="B744" s="15" t="s">
        <v>303</v>
      </c>
      <c r="C744" s="89">
        <v>200</v>
      </c>
      <c r="D744" s="90"/>
      <c r="E744" s="91">
        <v>1.98</v>
      </c>
      <c r="F744" s="92"/>
      <c r="G744" s="91">
        <v>3.2</v>
      </c>
      <c r="H744" s="92"/>
      <c r="I744" s="91">
        <v>8.2200000000000006</v>
      </c>
      <c r="J744" s="92"/>
      <c r="K744" s="91">
        <v>67</v>
      </c>
      <c r="L744" s="92"/>
      <c r="M744" s="91">
        <v>13.93</v>
      </c>
      <c r="N744" s="92"/>
      <c r="O744" s="9" t="s">
        <v>373</v>
      </c>
    </row>
    <row r="745" spans="1:15" ht="18.600000000000001" customHeight="1">
      <c r="A745" s="7"/>
      <c r="B745" s="8" t="s">
        <v>304</v>
      </c>
      <c r="C745" s="89">
        <v>150</v>
      </c>
      <c r="D745" s="90"/>
      <c r="E745" s="91">
        <v>3.6</v>
      </c>
      <c r="F745" s="92"/>
      <c r="G745" s="91">
        <v>5.37</v>
      </c>
      <c r="H745" s="92"/>
      <c r="I745" s="91">
        <v>36.700000000000003</v>
      </c>
      <c r="J745" s="92"/>
      <c r="K745" s="91">
        <v>209</v>
      </c>
      <c r="L745" s="92"/>
      <c r="M745" s="91">
        <v>0</v>
      </c>
      <c r="N745" s="92"/>
      <c r="O745" s="9" t="s">
        <v>357</v>
      </c>
    </row>
    <row r="746" spans="1:15" ht="18.600000000000001" customHeight="1">
      <c r="A746" s="7"/>
      <c r="B746" s="8" t="s">
        <v>305</v>
      </c>
      <c r="C746" s="89">
        <v>60</v>
      </c>
      <c r="D746" s="90"/>
      <c r="E746" s="91">
        <v>9.8000000000000007</v>
      </c>
      <c r="F746" s="92"/>
      <c r="G746" s="91">
        <v>9.68</v>
      </c>
      <c r="H746" s="92"/>
      <c r="I746" s="91">
        <v>4.41</v>
      </c>
      <c r="J746" s="92"/>
      <c r="K746" s="91">
        <v>144</v>
      </c>
      <c r="L746" s="92"/>
      <c r="M746" s="91">
        <v>0.66</v>
      </c>
      <c r="N746" s="92"/>
      <c r="O746" s="9" t="s">
        <v>306</v>
      </c>
    </row>
    <row r="747" spans="1:15" ht="18.600000000000001" customHeight="1">
      <c r="A747" s="7"/>
      <c r="B747" s="8" t="s">
        <v>88</v>
      </c>
      <c r="C747" s="89">
        <v>200</v>
      </c>
      <c r="D747" s="90"/>
      <c r="E747" s="91">
        <v>0.4</v>
      </c>
      <c r="F747" s="92"/>
      <c r="G747" s="91">
        <v>0</v>
      </c>
      <c r="H747" s="92"/>
      <c r="I747" s="91">
        <v>12.35</v>
      </c>
      <c r="J747" s="92"/>
      <c r="K747" s="91">
        <v>54</v>
      </c>
      <c r="L747" s="92"/>
      <c r="M747" s="91">
        <v>37.6</v>
      </c>
      <c r="N747" s="92"/>
      <c r="O747" s="9" t="s">
        <v>47</v>
      </c>
    </row>
    <row r="748" spans="1:15" ht="18.600000000000001" customHeight="1" thickBot="1">
      <c r="A748" s="16"/>
      <c r="B748" s="7" t="s">
        <v>27</v>
      </c>
      <c r="C748" s="89">
        <v>50</v>
      </c>
      <c r="D748" s="90"/>
      <c r="E748" s="91">
        <v>3.3</v>
      </c>
      <c r="F748" s="92"/>
      <c r="G748" s="91">
        <v>0.6</v>
      </c>
      <c r="H748" s="92"/>
      <c r="I748" s="91">
        <v>16.7</v>
      </c>
      <c r="J748" s="92"/>
      <c r="K748" s="91">
        <v>88.39</v>
      </c>
      <c r="L748" s="92"/>
      <c r="M748" s="91">
        <v>0</v>
      </c>
      <c r="N748" s="92"/>
      <c r="O748" s="25"/>
    </row>
    <row r="749" spans="1:15" ht="18.600000000000001" customHeight="1" thickBot="1">
      <c r="A749" s="10"/>
      <c r="B749" s="11"/>
      <c r="C749" s="81">
        <f>SUM(C743:C748)</f>
        <v>720</v>
      </c>
      <c r="D749" s="82"/>
      <c r="E749" s="83">
        <f>SUM(E743:F748)</f>
        <v>19.93</v>
      </c>
      <c r="F749" s="84"/>
      <c r="G749" s="83">
        <f>SUM(G743:H748)</f>
        <v>22</v>
      </c>
      <c r="H749" s="84"/>
      <c r="I749" s="83">
        <f>SUM(I743:J748)</f>
        <v>83.65</v>
      </c>
      <c r="J749" s="84"/>
      <c r="K749" s="83">
        <f>SUM(K743:L748)</f>
        <v>615.39</v>
      </c>
      <c r="L749" s="84"/>
      <c r="M749" s="83">
        <f>SUM(M743:N748)</f>
        <v>60.59</v>
      </c>
      <c r="N749" s="126"/>
      <c r="O749" s="12"/>
    </row>
    <row r="750" spans="1:15" ht="18.600000000000001" customHeight="1">
      <c r="A750" s="18"/>
      <c r="B750" s="18"/>
      <c r="C750" s="102"/>
      <c r="D750" s="103"/>
      <c r="E750" s="104"/>
      <c r="F750" s="105"/>
      <c r="G750" s="104"/>
      <c r="H750" s="105"/>
      <c r="I750" s="104"/>
      <c r="J750" s="105"/>
      <c r="K750" s="104"/>
      <c r="L750" s="105"/>
      <c r="M750" s="104"/>
      <c r="N750" s="105"/>
      <c r="O750" s="14"/>
    </row>
    <row r="751" spans="1:15" ht="18.600000000000001" customHeight="1">
      <c r="A751" s="18" t="s">
        <v>28</v>
      </c>
      <c r="B751" s="8" t="s">
        <v>29</v>
      </c>
      <c r="C751" s="89">
        <v>180</v>
      </c>
      <c r="D751" s="90"/>
      <c r="E751" s="91">
        <v>5.18</v>
      </c>
      <c r="F751" s="92"/>
      <c r="G751" s="91">
        <v>5.92</v>
      </c>
      <c r="H751" s="92"/>
      <c r="I751" s="91">
        <v>7.59</v>
      </c>
      <c r="J751" s="92"/>
      <c r="K751" s="91">
        <v>104</v>
      </c>
      <c r="L751" s="92"/>
      <c r="M751" s="91">
        <v>1.29</v>
      </c>
      <c r="N751" s="92"/>
      <c r="O751" s="9"/>
    </row>
    <row r="752" spans="1:15" ht="18.600000000000001" customHeight="1">
      <c r="A752" s="18"/>
      <c r="B752" s="8" t="s">
        <v>161</v>
      </c>
      <c r="C752" s="89">
        <v>40</v>
      </c>
      <c r="D752" s="90"/>
      <c r="E752" s="91">
        <v>3</v>
      </c>
      <c r="F752" s="92"/>
      <c r="G752" s="91">
        <v>4.72</v>
      </c>
      <c r="H752" s="92"/>
      <c r="I752" s="91">
        <v>25.8</v>
      </c>
      <c r="J752" s="92"/>
      <c r="K752" s="91">
        <v>166.8</v>
      </c>
      <c r="L752" s="92"/>
      <c r="M752" s="91">
        <v>0</v>
      </c>
      <c r="N752" s="92"/>
      <c r="O752" s="9"/>
    </row>
    <row r="753" spans="1:15" ht="18.600000000000001" customHeight="1" thickBot="1">
      <c r="A753" s="7"/>
      <c r="B753" s="8" t="s">
        <v>162</v>
      </c>
      <c r="C753" s="89">
        <v>100</v>
      </c>
      <c r="D753" s="90"/>
      <c r="E753" s="91">
        <v>0.9</v>
      </c>
      <c r="F753" s="92"/>
      <c r="G753" s="91">
        <v>0</v>
      </c>
      <c r="H753" s="92"/>
      <c r="I753" s="91">
        <v>9.5</v>
      </c>
      <c r="J753" s="92"/>
      <c r="K753" s="91">
        <v>43</v>
      </c>
      <c r="L753" s="92"/>
      <c r="M753" s="91">
        <v>10</v>
      </c>
      <c r="N753" s="92"/>
      <c r="O753" s="25"/>
    </row>
    <row r="754" spans="1:15" ht="18.600000000000001" customHeight="1" thickBot="1">
      <c r="A754" s="19"/>
      <c r="B754" s="11"/>
      <c r="C754" s="81">
        <f>SUM(C751:C753)</f>
        <v>320</v>
      </c>
      <c r="D754" s="82"/>
      <c r="E754" s="83">
        <f>SUM(E751:F753)</f>
        <v>9.08</v>
      </c>
      <c r="F754" s="84"/>
      <c r="G754" s="83">
        <f>SUM(G751:H753)</f>
        <v>10.64</v>
      </c>
      <c r="H754" s="84"/>
      <c r="I754" s="83">
        <f>SUM(I751:J753)</f>
        <v>42.89</v>
      </c>
      <c r="J754" s="84"/>
      <c r="K754" s="83">
        <f>SUM(K751:L753)</f>
        <v>313.8</v>
      </c>
      <c r="L754" s="84"/>
      <c r="M754" s="83">
        <f>SUM(M751:N753)</f>
        <v>11.29</v>
      </c>
      <c r="N754" s="126"/>
      <c r="O754" s="12"/>
    </row>
    <row r="755" spans="1:15" ht="18.600000000000001" customHeight="1">
      <c r="A755" s="20"/>
      <c r="B755" s="21"/>
      <c r="C755" s="102"/>
      <c r="D755" s="103"/>
      <c r="E755" s="104"/>
      <c r="F755" s="105"/>
      <c r="G755" s="104"/>
      <c r="H755" s="105"/>
      <c r="I755" s="104"/>
      <c r="J755" s="105"/>
      <c r="K755" s="104"/>
      <c r="L755" s="105"/>
      <c r="M755" s="104"/>
      <c r="N755" s="105"/>
      <c r="O755" s="22"/>
    </row>
    <row r="756" spans="1:15" ht="18.600000000000001" customHeight="1">
      <c r="A756" s="6" t="s">
        <v>31</v>
      </c>
      <c r="B756" s="8" t="s">
        <v>403</v>
      </c>
      <c r="C756" s="89">
        <v>180</v>
      </c>
      <c r="D756" s="90"/>
      <c r="E756" s="91">
        <v>3.5</v>
      </c>
      <c r="F756" s="92"/>
      <c r="G756" s="91">
        <v>5.5</v>
      </c>
      <c r="H756" s="92"/>
      <c r="I756" s="91">
        <v>24.5</v>
      </c>
      <c r="J756" s="92"/>
      <c r="K756" s="91">
        <v>152</v>
      </c>
      <c r="L756" s="92"/>
      <c r="M756" s="91">
        <v>12.3</v>
      </c>
      <c r="N756" s="92"/>
      <c r="O756" s="9" t="s">
        <v>372</v>
      </c>
    </row>
    <row r="757" spans="1:15" ht="18.600000000000001" customHeight="1">
      <c r="A757" s="23"/>
      <c r="B757" s="15" t="s">
        <v>307</v>
      </c>
      <c r="C757" s="89">
        <v>80</v>
      </c>
      <c r="D757" s="90"/>
      <c r="E757" s="91">
        <v>9.0299999999999994</v>
      </c>
      <c r="F757" s="92"/>
      <c r="G757" s="91">
        <v>4.82</v>
      </c>
      <c r="H757" s="92"/>
      <c r="I757" s="91">
        <v>8.59</v>
      </c>
      <c r="J757" s="92"/>
      <c r="K757" s="91">
        <v>114</v>
      </c>
      <c r="L757" s="92"/>
      <c r="M757" s="91">
        <v>0.52</v>
      </c>
      <c r="N757" s="92"/>
      <c r="O757" s="9" t="s">
        <v>308</v>
      </c>
    </row>
    <row r="758" spans="1:15" ht="18.600000000000001" customHeight="1">
      <c r="A758" s="7"/>
      <c r="B758" s="8" t="s">
        <v>58</v>
      </c>
      <c r="C758" s="89">
        <v>200</v>
      </c>
      <c r="D758" s="90"/>
      <c r="E758" s="91">
        <v>0</v>
      </c>
      <c r="F758" s="92"/>
      <c r="G758" s="91">
        <v>0</v>
      </c>
      <c r="H758" s="92"/>
      <c r="I758" s="91">
        <v>9.1</v>
      </c>
      <c r="J758" s="92"/>
      <c r="K758" s="91">
        <v>35</v>
      </c>
      <c r="L758" s="92"/>
      <c r="M758" s="91">
        <v>0</v>
      </c>
      <c r="N758" s="92"/>
      <c r="O758" s="9" t="s">
        <v>363</v>
      </c>
    </row>
    <row r="759" spans="1:15" ht="18.600000000000001" customHeight="1" thickBot="1">
      <c r="A759" s="16"/>
      <c r="B759" s="24" t="s">
        <v>37</v>
      </c>
      <c r="C759" s="85">
        <v>50</v>
      </c>
      <c r="D759" s="86"/>
      <c r="E759" s="87">
        <v>3.97</v>
      </c>
      <c r="F759" s="88"/>
      <c r="G759" s="87">
        <v>0.39</v>
      </c>
      <c r="H759" s="88"/>
      <c r="I759" s="87">
        <v>28.02</v>
      </c>
      <c r="J759" s="88"/>
      <c r="K759" s="87">
        <v>134.1</v>
      </c>
      <c r="L759" s="88"/>
      <c r="M759" s="87">
        <v>0</v>
      </c>
      <c r="N759" s="88"/>
      <c r="O759" s="25"/>
    </row>
    <row r="760" spans="1:15" ht="18.600000000000001" customHeight="1" thickBot="1">
      <c r="A760" s="11"/>
      <c r="B760" s="11"/>
      <c r="C760" s="81">
        <f t="shared" ref="C760" si="67">SUM(C756:C759)</f>
        <v>510</v>
      </c>
      <c r="D760" s="82"/>
      <c r="E760" s="83">
        <f>SUM(E756:F759)</f>
        <v>16.5</v>
      </c>
      <c r="F760" s="84"/>
      <c r="G760" s="83">
        <f t="shared" ref="G760" si="68">SUM(G756:H759)</f>
        <v>10.71</v>
      </c>
      <c r="H760" s="84"/>
      <c r="I760" s="83">
        <f t="shared" ref="I760" si="69">SUM(I756:J759)</f>
        <v>70.210000000000008</v>
      </c>
      <c r="J760" s="84"/>
      <c r="K760" s="83">
        <f t="shared" ref="K760" si="70">SUM(K756:L759)</f>
        <v>435.1</v>
      </c>
      <c r="L760" s="84"/>
      <c r="M760" s="83">
        <f t="shared" ref="M760" si="71">SUM(M756:N759)</f>
        <v>12.82</v>
      </c>
      <c r="N760" s="126"/>
      <c r="O760" s="26"/>
    </row>
    <row r="761" spans="1:15" ht="38.25" customHeight="1">
      <c r="A761" s="27" t="s">
        <v>309</v>
      </c>
      <c r="B761" s="28"/>
      <c r="C761" s="77"/>
      <c r="D761" s="78"/>
      <c r="E761" s="79">
        <f>E738+E741+E749+E754+E760</f>
        <v>59.89</v>
      </c>
      <c r="F761" s="80"/>
      <c r="G761" s="79">
        <f>G738+G741+G749+G754+G760</f>
        <v>56.660000000000004</v>
      </c>
      <c r="H761" s="80"/>
      <c r="I761" s="79">
        <f>I738+I741+I749+I754+I760</f>
        <v>267.55000000000007</v>
      </c>
      <c r="J761" s="80"/>
      <c r="K761" s="79">
        <f>K738+K741+K749+K754+K760</f>
        <v>1868.4499999999998</v>
      </c>
      <c r="L761" s="80"/>
      <c r="M761" s="79">
        <f>M738+M741+M749+M754+M760</f>
        <v>90.22</v>
      </c>
      <c r="N761" s="80"/>
      <c r="O761" s="29"/>
    </row>
    <row r="770" spans="1:15" ht="18.600000000000001" customHeight="1">
      <c r="A770" s="3"/>
      <c r="B770" s="2"/>
      <c r="C770" s="3"/>
      <c r="D770" s="3"/>
      <c r="E770" s="3" t="s">
        <v>310</v>
      </c>
      <c r="F770" s="3"/>
      <c r="G770" s="36"/>
      <c r="H770" s="36"/>
      <c r="I770" s="36"/>
      <c r="J770" s="36"/>
      <c r="K770" s="36"/>
      <c r="L770" s="36"/>
      <c r="M770" s="37"/>
      <c r="N770" s="37"/>
      <c r="O770" s="3"/>
    </row>
    <row r="771" spans="1:15" ht="18.600000000000001" customHeight="1">
      <c r="A771" s="114" t="s">
        <v>1</v>
      </c>
      <c r="B771" s="114" t="s">
        <v>2</v>
      </c>
      <c r="C771" s="117" t="s">
        <v>321</v>
      </c>
      <c r="D771" s="118"/>
      <c r="E771" s="123" t="s">
        <v>4</v>
      </c>
      <c r="F771" s="124"/>
      <c r="G771" s="124"/>
      <c r="H771" s="124"/>
      <c r="I771" s="124"/>
      <c r="J771" s="125"/>
      <c r="K771" s="117" t="s">
        <v>5</v>
      </c>
      <c r="L771" s="118"/>
      <c r="M771" s="117" t="s">
        <v>6</v>
      </c>
      <c r="N771" s="118"/>
      <c r="O771" s="74" t="s">
        <v>7</v>
      </c>
    </row>
    <row r="772" spans="1:15" ht="18.600000000000001" customHeight="1">
      <c r="A772" s="115"/>
      <c r="B772" s="115"/>
      <c r="C772" s="119"/>
      <c r="D772" s="120"/>
      <c r="E772" s="110" t="s">
        <v>8</v>
      </c>
      <c r="F772" s="111"/>
      <c r="G772" s="110" t="s">
        <v>9</v>
      </c>
      <c r="H772" s="111"/>
      <c r="I772" s="110" t="s">
        <v>10</v>
      </c>
      <c r="J772" s="111"/>
      <c r="K772" s="119"/>
      <c r="L772" s="120"/>
      <c r="M772" s="119"/>
      <c r="N772" s="120"/>
      <c r="O772" s="75"/>
    </row>
    <row r="773" spans="1:15" ht="18.600000000000001" customHeight="1">
      <c r="A773" s="116"/>
      <c r="B773" s="116"/>
      <c r="C773" s="121"/>
      <c r="D773" s="122"/>
      <c r="E773" s="112"/>
      <c r="F773" s="113"/>
      <c r="G773" s="112"/>
      <c r="H773" s="113"/>
      <c r="I773" s="112"/>
      <c r="J773" s="113"/>
      <c r="K773" s="121"/>
      <c r="L773" s="122"/>
      <c r="M773" s="121"/>
      <c r="N773" s="122"/>
      <c r="O773" s="76"/>
    </row>
    <row r="774" spans="1:15" ht="18.600000000000001" customHeight="1">
      <c r="A774" s="6" t="s">
        <v>311</v>
      </c>
      <c r="B774" s="6"/>
      <c r="C774" s="89"/>
      <c r="D774" s="90"/>
      <c r="E774" s="89"/>
      <c r="F774" s="90"/>
      <c r="G774" s="89"/>
      <c r="H774" s="90"/>
      <c r="I774" s="89"/>
      <c r="J774" s="90"/>
      <c r="K774" s="89"/>
      <c r="L774" s="90"/>
      <c r="M774" s="89"/>
      <c r="N774" s="90"/>
      <c r="O774" s="7"/>
    </row>
    <row r="775" spans="1:15" ht="18.600000000000001" customHeight="1">
      <c r="A775" s="6" t="s">
        <v>12</v>
      </c>
      <c r="B775" s="15" t="s">
        <v>437</v>
      </c>
      <c r="C775" s="89">
        <v>200</v>
      </c>
      <c r="D775" s="90"/>
      <c r="E775" s="91">
        <v>4.01</v>
      </c>
      <c r="F775" s="92"/>
      <c r="G775" s="91">
        <v>5.34</v>
      </c>
      <c r="H775" s="92"/>
      <c r="I775" s="91">
        <v>19.7</v>
      </c>
      <c r="J775" s="92"/>
      <c r="K775" s="91">
        <v>143</v>
      </c>
      <c r="L775" s="92"/>
      <c r="M775" s="91">
        <v>0.53</v>
      </c>
      <c r="N775" s="92"/>
      <c r="O775" s="9" t="s">
        <v>369</v>
      </c>
    </row>
    <row r="776" spans="1:15" ht="18.600000000000001" customHeight="1">
      <c r="A776" s="7"/>
      <c r="B776" s="8" t="s">
        <v>43</v>
      </c>
      <c r="C776" s="89">
        <v>200</v>
      </c>
      <c r="D776" s="90"/>
      <c r="E776" s="91">
        <v>3.9</v>
      </c>
      <c r="F776" s="92"/>
      <c r="G776" s="91">
        <v>3.5</v>
      </c>
      <c r="H776" s="92"/>
      <c r="I776" s="91">
        <v>24.5</v>
      </c>
      <c r="J776" s="92"/>
      <c r="K776" s="91">
        <v>135</v>
      </c>
      <c r="L776" s="92"/>
      <c r="M776" s="91">
        <v>0.5</v>
      </c>
      <c r="N776" s="92"/>
      <c r="O776" s="9" t="s">
        <v>64</v>
      </c>
    </row>
    <row r="777" spans="1:15" ht="18.600000000000001" customHeight="1" thickBot="1">
      <c r="A777" s="7"/>
      <c r="B777" s="8" t="s">
        <v>312</v>
      </c>
      <c r="C777" s="108" t="s">
        <v>313</v>
      </c>
      <c r="D777" s="109"/>
      <c r="E777" s="91">
        <v>4.9000000000000004</v>
      </c>
      <c r="F777" s="92"/>
      <c r="G777" s="91">
        <v>6.2</v>
      </c>
      <c r="H777" s="92"/>
      <c r="I777" s="91">
        <v>14.2</v>
      </c>
      <c r="J777" s="92"/>
      <c r="K777" s="91">
        <v>133</v>
      </c>
      <c r="L777" s="92"/>
      <c r="M777" s="91">
        <v>0</v>
      </c>
      <c r="N777" s="92"/>
      <c r="O777" s="9"/>
    </row>
    <row r="778" spans="1:15" ht="18.600000000000001" customHeight="1" thickBot="1">
      <c r="A778" s="10"/>
      <c r="B778" s="11"/>
      <c r="C778" s="81">
        <v>455</v>
      </c>
      <c r="D778" s="82"/>
      <c r="E778" s="83">
        <f>SUM(E775:F777)</f>
        <v>12.81</v>
      </c>
      <c r="F778" s="84"/>
      <c r="G778" s="83">
        <f>SUM(G775:H777)</f>
        <v>15.04</v>
      </c>
      <c r="H778" s="84"/>
      <c r="I778" s="83">
        <f>SUM(I775:J777)</f>
        <v>58.400000000000006</v>
      </c>
      <c r="J778" s="84"/>
      <c r="K778" s="83">
        <f>SUM(K775:L777)</f>
        <v>411</v>
      </c>
      <c r="L778" s="84"/>
      <c r="M778" s="83">
        <f>SUM(M775:N777)</f>
        <v>1.03</v>
      </c>
      <c r="N778" s="126"/>
      <c r="O778" s="12"/>
    </row>
    <row r="779" spans="1:15" ht="18.600000000000001" customHeight="1">
      <c r="A779" s="7"/>
      <c r="B779" s="8"/>
      <c r="C779" s="106"/>
      <c r="D779" s="107"/>
      <c r="E779" s="104"/>
      <c r="F779" s="105"/>
      <c r="G779" s="104"/>
      <c r="H779" s="105"/>
      <c r="I779" s="104"/>
      <c r="J779" s="105"/>
      <c r="K779" s="104"/>
      <c r="L779" s="105"/>
      <c r="M779" s="104"/>
      <c r="N779" s="105"/>
      <c r="O779" s="9"/>
    </row>
    <row r="780" spans="1:15" ht="18.600000000000001" customHeight="1">
      <c r="A780" s="6" t="s">
        <v>18</v>
      </c>
      <c r="B780" s="8" t="s">
        <v>343</v>
      </c>
      <c r="C780" s="89">
        <v>100</v>
      </c>
      <c r="D780" s="90"/>
      <c r="E780" s="91">
        <v>0.4</v>
      </c>
      <c r="F780" s="92"/>
      <c r="G780" s="91">
        <v>0</v>
      </c>
      <c r="H780" s="92"/>
      <c r="I780" s="91">
        <v>24</v>
      </c>
      <c r="J780" s="92"/>
      <c r="K780" s="91">
        <v>99.2</v>
      </c>
      <c r="L780" s="92"/>
      <c r="M780" s="91">
        <v>12</v>
      </c>
      <c r="N780" s="92"/>
      <c r="O780" s="13"/>
    </row>
    <row r="781" spans="1:15" ht="18.600000000000001" customHeight="1">
      <c r="A781" s="6"/>
      <c r="B781" s="30"/>
      <c r="C781" s="89"/>
      <c r="D781" s="90"/>
      <c r="E781" s="91"/>
      <c r="F781" s="92"/>
      <c r="G781" s="91"/>
      <c r="H781" s="92"/>
      <c r="I781" s="91"/>
      <c r="J781" s="92"/>
      <c r="K781" s="91"/>
      <c r="L781" s="92"/>
      <c r="M781" s="91"/>
      <c r="N781" s="92"/>
      <c r="O781" s="9"/>
    </row>
    <row r="782" spans="1:15" ht="18.600000000000001" customHeight="1">
      <c r="A782" s="6" t="s">
        <v>19</v>
      </c>
      <c r="B782" s="30" t="s">
        <v>382</v>
      </c>
      <c r="C782" s="89">
        <v>60</v>
      </c>
      <c r="D782" s="90"/>
      <c r="E782" s="91">
        <v>0.68</v>
      </c>
      <c r="F782" s="92"/>
      <c r="G782" s="91">
        <v>3.7</v>
      </c>
      <c r="H782" s="92"/>
      <c r="I782" s="91">
        <v>2.83</v>
      </c>
      <c r="J782" s="92"/>
      <c r="K782" s="91">
        <v>47.4</v>
      </c>
      <c r="L782" s="92"/>
      <c r="M782" s="91">
        <v>12.2</v>
      </c>
      <c r="N782" s="92"/>
      <c r="O782" s="9" t="s">
        <v>45</v>
      </c>
    </row>
    <row r="783" spans="1:15" ht="18.600000000000001" customHeight="1">
      <c r="A783" s="6"/>
      <c r="B783" s="8" t="s">
        <v>86</v>
      </c>
      <c r="C783" s="89">
        <v>200</v>
      </c>
      <c r="D783" s="90"/>
      <c r="E783" s="91">
        <v>2.2000000000000002</v>
      </c>
      <c r="F783" s="92"/>
      <c r="G783" s="91">
        <v>1.4</v>
      </c>
      <c r="H783" s="92"/>
      <c r="I783" s="91">
        <v>15.2</v>
      </c>
      <c r="J783" s="92"/>
      <c r="K783" s="91">
        <v>79</v>
      </c>
      <c r="L783" s="92"/>
      <c r="M783" s="91">
        <v>3</v>
      </c>
      <c r="N783" s="92"/>
      <c r="O783" s="9" t="s">
        <v>47</v>
      </c>
    </row>
    <row r="784" spans="1:15" ht="18.600000000000001" customHeight="1">
      <c r="A784" s="23"/>
      <c r="B784" s="15" t="s">
        <v>94</v>
      </c>
      <c r="C784" s="89">
        <v>120</v>
      </c>
      <c r="D784" s="90"/>
      <c r="E784" s="91">
        <v>2.48</v>
      </c>
      <c r="F784" s="92"/>
      <c r="G784" s="91">
        <v>3.88</v>
      </c>
      <c r="H784" s="92"/>
      <c r="I784" s="91">
        <v>11.3</v>
      </c>
      <c r="J784" s="92"/>
      <c r="K784" s="91">
        <v>90</v>
      </c>
      <c r="L784" s="92"/>
      <c r="M784" s="91">
        <v>20.59</v>
      </c>
      <c r="N784" s="92"/>
      <c r="O784" s="9" t="s">
        <v>85</v>
      </c>
    </row>
    <row r="785" spans="1:15" ht="18.600000000000001" customHeight="1">
      <c r="A785" s="7"/>
      <c r="B785" s="8" t="s">
        <v>314</v>
      </c>
      <c r="C785" s="89">
        <v>80</v>
      </c>
      <c r="D785" s="90"/>
      <c r="E785" s="91">
        <v>11.7</v>
      </c>
      <c r="F785" s="92"/>
      <c r="G785" s="91">
        <v>12.9</v>
      </c>
      <c r="H785" s="92"/>
      <c r="I785" s="91">
        <v>14.9</v>
      </c>
      <c r="J785" s="92"/>
      <c r="K785" s="91">
        <v>223</v>
      </c>
      <c r="L785" s="92"/>
      <c r="M785" s="91">
        <v>1.1299999999999999</v>
      </c>
      <c r="N785" s="92"/>
      <c r="O785" s="9" t="s">
        <v>373</v>
      </c>
    </row>
    <row r="786" spans="1:15" ht="18.600000000000001" customHeight="1">
      <c r="A786" s="7"/>
      <c r="B786" s="8" t="s">
        <v>160</v>
      </c>
      <c r="C786" s="89">
        <v>200</v>
      </c>
      <c r="D786" s="90"/>
      <c r="E786" s="91">
        <v>0.3</v>
      </c>
      <c r="F786" s="92"/>
      <c r="G786" s="91">
        <v>0</v>
      </c>
      <c r="H786" s="92"/>
      <c r="I786" s="91">
        <v>17.3</v>
      </c>
      <c r="J786" s="92"/>
      <c r="K786" s="91">
        <v>64</v>
      </c>
      <c r="L786" s="92"/>
      <c r="M786" s="91">
        <v>45.1</v>
      </c>
      <c r="N786" s="92"/>
      <c r="O786" s="9" t="s">
        <v>377</v>
      </c>
    </row>
    <row r="787" spans="1:15" ht="18.600000000000001" customHeight="1" thickBot="1">
      <c r="A787" s="16"/>
      <c r="B787" s="7" t="s">
        <v>27</v>
      </c>
      <c r="C787" s="89">
        <v>50</v>
      </c>
      <c r="D787" s="90"/>
      <c r="E787" s="91">
        <v>3.3</v>
      </c>
      <c r="F787" s="92"/>
      <c r="G787" s="91">
        <v>0.6</v>
      </c>
      <c r="H787" s="92"/>
      <c r="I787" s="91">
        <v>16.7</v>
      </c>
      <c r="J787" s="92"/>
      <c r="K787" s="91">
        <v>88.39</v>
      </c>
      <c r="L787" s="92"/>
      <c r="M787" s="91">
        <v>0</v>
      </c>
      <c r="N787" s="92"/>
      <c r="O787" s="25"/>
    </row>
    <row r="788" spans="1:15" ht="18.600000000000001" customHeight="1" thickBot="1">
      <c r="A788" s="10"/>
      <c r="B788" s="11"/>
      <c r="C788" s="81">
        <v>710</v>
      </c>
      <c r="D788" s="82"/>
      <c r="E788" s="83">
        <f>SUM(E782:F787)</f>
        <v>20.66</v>
      </c>
      <c r="F788" s="84"/>
      <c r="G788" s="83">
        <f>SUM(G782:H787)</f>
        <v>22.480000000000004</v>
      </c>
      <c r="H788" s="84"/>
      <c r="I788" s="83">
        <f>SUM(I782:J787)</f>
        <v>78.23</v>
      </c>
      <c r="J788" s="84"/>
      <c r="K788" s="83">
        <f>SUM(K782:L787)</f>
        <v>591.79</v>
      </c>
      <c r="L788" s="84"/>
      <c r="M788" s="83">
        <f>SUM(M782:N787)</f>
        <v>82.02000000000001</v>
      </c>
      <c r="N788" s="126"/>
      <c r="O788" s="12"/>
    </row>
    <row r="789" spans="1:15" ht="18.600000000000001" customHeight="1">
      <c r="A789" s="18"/>
      <c r="B789" s="18"/>
      <c r="C789" s="102"/>
      <c r="D789" s="103"/>
      <c r="E789" s="104"/>
      <c r="F789" s="105"/>
      <c r="G789" s="104"/>
      <c r="H789" s="105"/>
      <c r="I789" s="104"/>
      <c r="J789" s="105"/>
      <c r="K789" s="104"/>
      <c r="L789" s="105"/>
      <c r="M789" s="104"/>
      <c r="N789" s="105"/>
      <c r="O789" s="14"/>
    </row>
    <row r="790" spans="1:15" ht="18.600000000000001" customHeight="1">
      <c r="A790" s="18" t="s">
        <v>28</v>
      </c>
      <c r="B790" s="8" t="s">
        <v>51</v>
      </c>
      <c r="C790" s="89">
        <v>180</v>
      </c>
      <c r="D790" s="90"/>
      <c r="E790" s="91">
        <v>2.78</v>
      </c>
      <c r="F790" s="92"/>
      <c r="G790" s="91">
        <v>5.55</v>
      </c>
      <c r="H790" s="92"/>
      <c r="I790" s="91">
        <v>3.79</v>
      </c>
      <c r="J790" s="92"/>
      <c r="K790" s="91">
        <v>78.599999999999994</v>
      </c>
      <c r="L790" s="92"/>
      <c r="M790" s="91">
        <v>1.29</v>
      </c>
      <c r="N790" s="92"/>
      <c r="O790" s="42"/>
    </row>
    <row r="791" spans="1:15" ht="18.600000000000001" customHeight="1" thickBot="1">
      <c r="A791" s="7"/>
      <c r="B791" s="8" t="s">
        <v>425</v>
      </c>
      <c r="C791" s="89">
        <v>70</v>
      </c>
      <c r="D791" s="90"/>
      <c r="E791" s="91">
        <v>3.9</v>
      </c>
      <c r="F791" s="92"/>
      <c r="G791" s="91">
        <v>3.06</v>
      </c>
      <c r="H791" s="92"/>
      <c r="I791" s="91">
        <v>26.9</v>
      </c>
      <c r="J791" s="92"/>
      <c r="K791" s="91">
        <v>190</v>
      </c>
      <c r="L791" s="92"/>
      <c r="M791" s="91">
        <v>0</v>
      </c>
      <c r="N791" s="92"/>
      <c r="O791" s="9" t="s">
        <v>424</v>
      </c>
    </row>
    <row r="792" spans="1:15" ht="18.600000000000001" customHeight="1" thickBot="1">
      <c r="A792" s="10"/>
      <c r="B792" s="11"/>
      <c r="C792" s="81">
        <f>SUM(C790:C791)</f>
        <v>250</v>
      </c>
      <c r="D792" s="82"/>
      <c r="E792" s="83">
        <f>SUM(E790:F791)</f>
        <v>6.68</v>
      </c>
      <c r="F792" s="84"/>
      <c r="G792" s="83">
        <f>SUM(G790:H791)</f>
        <v>8.61</v>
      </c>
      <c r="H792" s="84"/>
      <c r="I792" s="83">
        <f>SUM(I790:J791)</f>
        <v>30.689999999999998</v>
      </c>
      <c r="J792" s="84"/>
      <c r="K792" s="83">
        <f>SUM(K790:L791)</f>
        <v>268.60000000000002</v>
      </c>
      <c r="L792" s="84"/>
      <c r="M792" s="83">
        <f>SUM(M790:N791)</f>
        <v>1.29</v>
      </c>
      <c r="N792" s="126"/>
      <c r="O792" s="12"/>
    </row>
    <row r="793" spans="1:15" ht="18.600000000000001" customHeight="1">
      <c r="A793" s="18"/>
      <c r="B793" s="8"/>
      <c r="C793" s="102"/>
      <c r="D793" s="103"/>
      <c r="E793" s="104"/>
      <c r="F793" s="105"/>
      <c r="G793" s="104"/>
      <c r="H793" s="105"/>
      <c r="I793" s="104"/>
      <c r="J793" s="105"/>
      <c r="K793" s="104"/>
      <c r="L793" s="105"/>
      <c r="M793" s="104"/>
      <c r="N793" s="105"/>
      <c r="O793" s="14"/>
    </row>
    <row r="794" spans="1:15" ht="18.600000000000001" customHeight="1">
      <c r="A794" s="18" t="s">
        <v>31</v>
      </c>
      <c r="B794" s="15" t="s">
        <v>352</v>
      </c>
      <c r="C794" s="89">
        <v>150</v>
      </c>
      <c r="D794" s="90"/>
      <c r="E794" s="91">
        <v>16.3</v>
      </c>
      <c r="F794" s="92"/>
      <c r="G794" s="91">
        <v>12.5</v>
      </c>
      <c r="H794" s="92"/>
      <c r="I794" s="91">
        <v>16.899999999999999</v>
      </c>
      <c r="J794" s="92"/>
      <c r="K794" s="91">
        <v>220</v>
      </c>
      <c r="L794" s="92"/>
      <c r="M794" s="91">
        <v>0.7</v>
      </c>
      <c r="N794" s="92"/>
      <c r="O794" s="9" t="s">
        <v>17</v>
      </c>
    </row>
    <row r="795" spans="1:15" ht="18.600000000000001" customHeight="1">
      <c r="A795" s="7"/>
      <c r="B795" s="8" t="s">
        <v>315</v>
      </c>
      <c r="C795" s="89">
        <v>50</v>
      </c>
      <c r="D795" s="90"/>
      <c r="E795" s="91">
        <v>1.46</v>
      </c>
      <c r="F795" s="92"/>
      <c r="G795" s="91">
        <v>3.75</v>
      </c>
      <c r="H795" s="92"/>
      <c r="I795" s="91">
        <v>7.21</v>
      </c>
      <c r="J795" s="92"/>
      <c r="K795" s="91">
        <v>58</v>
      </c>
      <c r="L795" s="92"/>
      <c r="M795" s="91">
        <v>0.31</v>
      </c>
      <c r="N795" s="92"/>
      <c r="O795" s="9" t="s">
        <v>17</v>
      </c>
    </row>
    <row r="796" spans="1:15" ht="18.600000000000001" customHeight="1">
      <c r="A796" s="7"/>
      <c r="B796" s="8" t="s">
        <v>36</v>
      </c>
      <c r="C796" s="89">
        <v>200</v>
      </c>
      <c r="D796" s="90"/>
      <c r="E796" s="91">
        <v>0.01</v>
      </c>
      <c r="F796" s="92"/>
      <c r="G796" s="91">
        <v>0</v>
      </c>
      <c r="H796" s="92"/>
      <c r="I796" s="91">
        <v>9.3000000000000007</v>
      </c>
      <c r="J796" s="92"/>
      <c r="K796" s="91">
        <v>36</v>
      </c>
      <c r="L796" s="92"/>
      <c r="M796" s="91">
        <v>0.8</v>
      </c>
      <c r="N796" s="92"/>
      <c r="O796" s="9" t="s">
        <v>266</v>
      </c>
    </row>
    <row r="797" spans="1:15" ht="18.600000000000001" customHeight="1">
      <c r="A797" s="16"/>
      <c r="B797" s="24" t="s">
        <v>37</v>
      </c>
      <c r="C797" s="89">
        <v>50</v>
      </c>
      <c r="D797" s="90"/>
      <c r="E797" s="91">
        <v>3.97</v>
      </c>
      <c r="F797" s="92"/>
      <c r="G797" s="91">
        <v>0.39</v>
      </c>
      <c r="H797" s="92"/>
      <c r="I797" s="91">
        <v>28.02</v>
      </c>
      <c r="J797" s="92"/>
      <c r="K797" s="91">
        <v>134.1</v>
      </c>
      <c r="L797" s="92"/>
      <c r="M797" s="91">
        <v>0</v>
      </c>
      <c r="N797" s="92"/>
      <c r="O797" s="25"/>
    </row>
    <row r="798" spans="1:15" ht="18.600000000000001" customHeight="1" thickBot="1">
      <c r="A798" s="16"/>
      <c r="B798" s="8" t="s">
        <v>218</v>
      </c>
      <c r="C798" s="89">
        <v>100</v>
      </c>
      <c r="D798" s="90"/>
      <c r="E798" s="91">
        <v>0.4</v>
      </c>
      <c r="F798" s="92"/>
      <c r="G798" s="91">
        <v>0</v>
      </c>
      <c r="H798" s="92"/>
      <c r="I798" s="91">
        <v>24</v>
      </c>
      <c r="J798" s="92"/>
      <c r="K798" s="91">
        <v>99.2</v>
      </c>
      <c r="L798" s="92"/>
      <c r="M798" s="91">
        <v>12</v>
      </c>
      <c r="N798" s="92"/>
      <c r="O798" s="25"/>
    </row>
    <row r="799" spans="1:15" ht="18.600000000000001" customHeight="1" thickBot="1">
      <c r="A799" s="11"/>
      <c r="B799" s="11"/>
      <c r="C799" s="81">
        <f>SUM(C794:C798)</f>
        <v>550</v>
      </c>
      <c r="D799" s="82"/>
      <c r="E799" s="83">
        <f>SUM(E794:F798)</f>
        <v>22.14</v>
      </c>
      <c r="F799" s="84"/>
      <c r="G799" s="83">
        <f>SUM(G794:H798)</f>
        <v>16.64</v>
      </c>
      <c r="H799" s="84"/>
      <c r="I799" s="83">
        <f>SUM(I794:J798)</f>
        <v>85.429999999999993</v>
      </c>
      <c r="J799" s="84"/>
      <c r="K799" s="83">
        <f>SUM(K794:L798)</f>
        <v>547.30000000000007</v>
      </c>
      <c r="L799" s="84"/>
      <c r="M799" s="83">
        <f>SUM(M794:N798)</f>
        <v>13.81</v>
      </c>
      <c r="N799" s="126"/>
      <c r="O799" s="26"/>
    </row>
    <row r="800" spans="1:15" ht="37.5" customHeight="1">
      <c r="A800" s="27" t="s">
        <v>316</v>
      </c>
      <c r="B800" s="28"/>
      <c r="C800" s="77"/>
      <c r="D800" s="78"/>
      <c r="E800" s="79">
        <f>E778+E780+E788+E792+E799</f>
        <v>62.690000000000005</v>
      </c>
      <c r="F800" s="80"/>
      <c r="G800" s="79">
        <f>G778+G780+G788+G792+G799</f>
        <v>62.77</v>
      </c>
      <c r="H800" s="80"/>
      <c r="I800" s="79">
        <f>I778+I780+I788+I792+I799</f>
        <v>276.75</v>
      </c>
      <c r="J800" s="80"/>
      <c r="K800" s="79">
        <f>K778+K780+K788+K792+K799</f>
        <v>1917.8900000000003</v>
      </c>
      <c r="L800" s="80"/>
      <c r="M800" s="79">
        <f>M778+M780+M788+M792+M799</f>
        <v>110.15000000000002</v>
      </c>
      <c r="N800" s="80"/>
      <c r="O800" s="29"/>
    </row>
    <row r="801" spans="1:15" ht="42" customHeight="1">
      <c r="A801" s="54" t="s">
        <v>317</v>
      </c>
      <c r="B801" s="8"/>
      <c r="C801" s="89"/>
      <c r="D801" s="90"/>
      <c r="E801" s="100">
        <f>E800+E761+E719+E680+E637+E597+E558+E516+E479+E436+E395+E357+E314+E275+E234+E195+E154+E118+E73+E32</f>
        <v>1239.45</v>
      </c>
      <c r="F801" s="101"/>
      <c r="G801" s="100">
        <f>G800+G761+G719+G680+G637+G597+G558+G516+G479+G436+G395+G357+G314+G275+G234+G195+G154+G118+G73+G32</f>
        <v>1197.7520000000002</v>
      </c>
      <c r="H801" s="101"/>
      <c r="I801" s="100">
        <f>I800+I761+I719+I680+I637+I597+I558+I516+I479+I436+I395+I357+I314+I275+I234+I195+I154+I118+I73+I32</f>
        <v>5418.8649999999998</v>
      </c>
      <c r="J801" s="101"/>
      <c r="K801" s="100">
        <f>K800+K761+K719+K680+K637+K597+K558+K516+K479+K436+K395+K357+K314+K275+K234+K195+K154+K118+K73+K32</f>
        <v>37018.81</v>
      </c>
      <c r="L801" s="101"/>
      <c r="M801" s="100">
        <f>M800+M761+M719+M680+M637+M597+M558+M516+M479+M436+M395+M357+M314+M275+M234+M195+M154+M118+M73+M32</f>
        <v>2757.9300000000003</v>
      </c>
      <c r="N801" s="101"/>
      <c r="O801" s="8"/>
    </row>
    <row r="802" spans="1:15" ht="58.5" customHeight="1">
      <c r="A802" s="54" t="s">
        <v>318</v>
      </c>
      <c r="B802" s="8"/>
      <c r="C802" s="89"/>
      <c r="D802" s="90"/>
      <c r="E802" s="100">
        <f>E801/20</f>
        <v>61.972500000000004</v>
      </c>
      <c r="F802" s="101"/>
      <c r="G802" s="100">
        <f t="shared" ref="G802" si="72">G801/20</f>
        <v>59.887600000000006</v>
      </c>
      <c r="H802" s="101"/>
      <c r="I802" s="100">
        <f t="shared" ref="I802" si="73">I801/20</f>
        <v>270.94324999999998</v>
      </c>
      <c r="J802" s="101"/>
      <c r="K802" s="100">
        <f t="shared" ref="K802" si="74">K801/20</f>
        <v>1850.9404999999999</v>
      </c>
      <c r="L802" s="101"/>
      <c r="M802" s="100">
        <f t="shared" ref="M802" si="75">M801/20</f>
        <v>137.8965</v>
      </c>
      <c r="N802" s="101"/>
      <c r="O802" s="8"/>
    </row>
    <row r="803" spans="1:15" ht="159.75" customHeight="1">
      <c r="A803" s="54" t="s">
        <v>319</v>
      </c>
      <c r="B803" s="8"/>
      <c r="C803" s="89"/>
      <c r="D803" s="90"/>
      <c r="E803" s="95">
        <f>(E802*4)/K802</f>
        <v>0.1339265092529987</v>
      </c>
      <c r="F803" s="149"/>
      <c r="G803" s="95">
        <f>(G802*9.3)/K802</f>
        <v>0.30090361089402934</v>
      </c>
      <c r="H803" s="149"/>
      <c r="I803" s="95">
        <f>(I802*4)/K802</f>
        <v>0.58552557470107758</v>
      </c>
      <c r="J803" s="149"/>
      <c r="K803" s="97"/>
      <c r="L803" s="98"/>
      <c r="M803" s="99"/>
      <c r="N803" s="96"/>
      <c r="O803" s="8"/>
    </row>
  </sheetData>
  <mergeCells count="3535">
    <mergeCell ref="C797:D797"/>
    <mergeCell ref="E797:F797"/>
    <mergeCell ref="G797:H797"/>
    <mergeCell ref="I797:J797"/>
    <mergeCell ref="K797:L797"/>
    <mergeCell ref="M797:N797"/>
    <mergeCell ref="C573:D573"/>
    <mergeCell ref="E573:F573"/>
    <mergeCell ref="G573:H573"/>
    <mergeCell ref="I573:J573"/>
    <mergeCell ref="K573:L573"/>
    <mergeCell ref="M573:N573"/>
    <mergeCell ref="C594:D594"/>
    <mergeCell ref="E594:F594"/>
    <mergeCell ref="G594:H594"/>
    <mergeCell ref="I594:J594"/>
    <mergeCell ref="K594:L594"/>
    <mergeCell ref="M594:N594"/>
    <mergeCell ref="C634:D634"/>
    <mergeCell ref="E634:F634"/>
    <mergeCell ref="G634:H634"/>
    <mergeCell ref="I634:J634"/>
    <mergeCell ref="K634:L634"/>
    <mergeCell ref="M634:N634"/>
    <mergeCell ref="C576:D576"/>
    <mergeCell ref="E576:F576"/>
    <mergeCell ref="G576:H576"/>
    <mergeCell ref="I576:J576"/>
    <mergeCell ref="K576:L576"/>
    <mergeCell ref="M576:N576"/>
    <mergeCell ref="C575:D575"/>
    <mergeCell ref="E575:F575"/>
    <mergeCell ref="C6:D6"/>
    <mergeCell ref="E6:F6"/>
    <mergeCell ref="G6:H6"/>
    <mergeCell ref="I6:J6"/>
    <mergeCell ref="K6:L6"/>
    <mergeCell ref="M6:N6"/>
    <mergeCell ref="O2:O4"/>
    <mergeCell ref="E3:F4"/>
    <mergeCell ref="G3:H4"/>
    <mergeCell ref="I3:J4"/>
    <mergeCell ref="C5:D5"/>
    <mergeCell ref="E5:F5"/>
    <mergeCell ref="G5:H5"/>
    <mergeCell ref="I5:J5"/>
    <mergeCell ref="K5:L5"/>
    <mergeCell ref="M5:N5"/>
    <mergeCell ref="A2:A4"/>
    <mergeCell ref="B2:B4"/>
    <mergeCell ref="C2:D4"/>
    <mergeCell ref="E2:J2"/>
    <mergeCell ref="K2:L4"/>
    <mergeCell ref="M2:N4"/>
    <mergeCell ref="C9:D9"/>
    <mergeCell ref="E9:F9"/>
    <mergeCell ref="G9:H9"/>
    <mergeCell ref="I9:J9"/>
    <mergeCell ref="K9:L9"/>
    <mergeCell ref="M9:N9"/>
    <mergeCell ref="C8:D8"/>
    <mergeCell ref="E8:F8"/>
    <mergeCell ref="G8:H8"/>
    <mergeCell ref="I8:J8"/>
    <mergeCell ref="K8:L8"/>
    <mergeCell ref="M8:N8"/>
    <mergeCell ref="C7:D7"/>
    <mergeCell ref="E7:F7"/>
    <mergeCell ref="G7:H7"/>
    <mergeCell ref="I7:J7"/>
    <mergeCell ref="K7:L7"/>
    <mergeCell ref="M7:N7"/>
    <mergeCell ref="C12:D12"/>
    <mergeCell ref="E12:F12"/>
    <mergeCell ref="G12:H12"/>
    <mergeCell ref="I12:J12"/>
    <mergeCell ref="K12:L12"/>
    <mergeCell ref="M12:N12"/>
    <mergeCell ref="C11:D11"/>
    <mergeCell ref="E11:F11"/>
    <mergeCell ref="G11:H11"/>
    <mergeCell ref="I11:J11"/>
    <mergeCell ref="K11:L11"/>
    <mergeCell ref="M11:N11"/>
    <mergeCell ref="C10:D10"/>
    <mergeCell ref="E10:F10"/>
    <mergeCell ref="G10:H10"/>
    <mergeCell ref="I10:J10"/>
    <mergeCell ref="K10:L10"/>
    <mergeCell ref="M10:N10"/>
    <mergeCell ref="C15:D15"/>
    <mergeCell ref="E15:F15"/>
    <mergeCell ref="G15:H15"/>
    <mergeCell ref="I15:J15"/>
    <mergeCell ref="K15:L15"/>
    <mergeCell ref="M15:N15"/>
    <mergeCell ref="C14:D14"/>
    <mergeCell ref="E14:F14"/>
    <mergeCell ref="G14:H14"/>
    <mergeCell ref="I14:J14"/>
    <mergeCell ref="K14:L14"/>
    <mergeCell ref="M14:N14"/>
    <mergeCell ref="C13:D13"/>
    <mergeCell ref="E13:F13"/>
    <mergeCell ref="G13:H13"/>
    <mergeCell ref="I13:J13"/>
    <mergeCell ref="K13:L13"/>
    <mergeCell ref="M13:N13"/>
    <mergeCell ref="C18:D18"/>
    <mergeCell ref="E18:F18"/>
    <mergeCell ref="G18:H18"/>
    <mergeCell ref="I18:J18"/>
    <mergeCell ref="K18:L18"/>
    <mergeCell ref="M18:N18"/>
    <mergeCell ref="C17:D17"/>
    <mergeCell ref="E17:F17"/>
    <mergeCell ref="G17:H17"/>
    <mergeCell ref="I17:J17"/>
    <mergeCell ref="K17:L17"/>
    <mergeCell ref="M17:N17"/>
    <mergeCell ref="C16:D16"/>
    <mergeCell ref="E16:F16"/>
    <mergeCell ref="G16:H16"/>
    <mergeCell ref="I16:J16"/>
    <mergeCell ref="K16:L16"/>
    <mergeCell ref="M16:N16"/>
    <mergeCell ref="C21:D21"/>
    <mergeCell ref="E21:F21"/>
    <mergeCell ref="G21:H21"/>
    <mergeCell ref="I21:J21"/>
    <mergeCell ref="K21:L21"/>
    <mergeCell ref="M21:N21"/>
    <mergeCell ref="C20:D20"/>
    <mergeCell ref="E20:F20"/>
    <mergeCell ref="G20:H20"/>
    <mergeCell ref="I20:J20"/>
    <mergeCell ref="K20:L20"/>
    <mergeCell ref="M20:N20"/>
    <mergeCell ref="C19:D19"/>
    <mergeCell ref="E19:F19"/>
    <mergeCell ref="G19:H19"/>
    <mergeCell ref="I19:J19"/>
    <mergeCell ref="K19:L19"/>
    <mergeCell ref="M19:N19"/>
    <mergeCell ref="C24:D24"/>
    <mergeCell ref="E24:F24"/>
    <mergeCell ref="G24:H24"/>
    <mergeCell ref="I24:J24"/>
    <mergeCell ref="K24:L24"/>
    <mergeCell ref="M24:N24"/>
    <mergeCell ref="C23:D23"/>
    <mergeCell ref="E23:F23"/>
    <mergeCell ref="G23:H23"/>
    <mergeCell ref="I23:J23"/>
    <mergeCell ref="K23:L23"/>
    <mergeCell ref="M23:N23"/>
    <mergeCell ref="C22:D22"/>
    <mergeCell ref="E22:F22"/>
    <mergeCell ref="G22:H22"/>
    <mergeCell ref="I22:J22"/>
    <mergeCell ref="K22:L22"/>
    <mergeCell ref="M22:N22"/>
    <mergeCell ref="C27:D27"/>
    <mergeCell ref="E27:F27"/>
    <mergeCell ref="G27:H27"/>
    <mergeCell ref="I27:J27"/>
    <mergeCell ref="K27:L27"/>
    <mergeCell ref="M27:N27"/>
    <mergeCell ref="C26:D26"/>
    <mergeCell ref="E26:F26"/>
    <mergeCell ref="G26:H26"/>
    <mergeCell ref="I26:J26"/>
    <mergeCell ref="K26:L26"/>
    <mergeCell ref="M26:N26"/>
    <mergeCell ref="C25:D25"/>
    <mergeCell ref="E25:F25"/>
    <mergeCell ref="G25:H25"/>
    <mergeCell ref="I25:J25"/>
    <mergeCell ref="K25:L25"/>
    <mergeCell ref="M25:N25"/>
    <mergeCell ref="C31:D31"/>
    <mergeCell ref="E31:F31"/>
    <mergeCell ref="G31:H31"/>
    <mergeCell ref="I31:J31"/>
    <mergeCell ref="K31:L31"/>
    <mergeCell ref="M31:N31"/>
    <mergeCell ref="C30:D30"/>
    <mergeCell ref="E30:F30"/>
    <mergeCell ref="G30:H30"/>
    <mergeCell ref="I30:J30"/>
    <mergeCell ref="K30:L30"/>
    <mergeCell ref="M30:N30"/>
    <mergeCell ref="C28:D28"/>
    <mergeCell ref="E28:F28"/>
    <mergeCell ref="G28:H28"/>
    <mergeCell ref="I28:J28"/>
    <mergeCell ref="K28:L28"/>
    <mergeCell ref="M28:N28"/>
    <mergeCell ref="C29:D29"/>
    <mergeCell ref="E29:F29"/>
    <mergeCell ref="G29:H29"/>
    <mergeCell ref="I29:J29"/>
    <mergeCell ref="K29:L29"/>
    <mergeCell ref="M29:N29"/>
    <mergeCell ref="O43:O45"/>
    <mergeCell ref="E44:F45"/>
    <mergeCell ref="G44:H45"/>
    <mergeCell ref="I44:J45"/>
    <mergeCell ref="C46:D46"/>
    <mergeCell ref="E46:F46"/>
    <mergeCell ref="G46:H46"/>
    <mergeCell ref="I46:J46"/>
    <mergeCell ref="K46:L46"/>
    <mergeCell ref="M46:N46"/>
    <mergeCell ref="A43:A45"/>
    <mergeCell ref="B43:B45"/>
    <mergeCell ref="C43:D45"/>
    <mergeCell ref="E43:J43"/>
    <mergeCell ref="K43:L45"/>
    <mergeCell ref="M43:N45"/>
    <mergeCell ref="C32:D32"/>
    <mergeCell ref="E32:F32"/>
    <mergeCell ref="G32:H32"/>
    <mergeCell ref="I32:J32"/>
    <mergeCell ref="K32:L32"/>
    <mergeCell ref="M32:N32"/>
    <mergeCell ref="C49:D49"/>
    <mergeCell ref="E49:F49"/>
    <mergeCell ref="G49:H49"/>
    <mergeCell ref="I49:J49"/>
    <mergeCell ref="K49:L49"/>
    <mergeCell ref="M49:N49"/>
    <mergeCell ref="C48:D48"/>
    <mergeCell ref="E48:F48"/>
    <mergeCell ref="G48:H48"/>
    <mergeCell ref="I48:J48"/>
    <mergeCell ref="K48:L48"/>
    <mergeCell ref="M48:N48"/>
    <mergeCell ref="C47:D47"/>
    <mergeCell ref="E47:F47"/>
    <mergeCell ref="G47:H47"/>
    <mergeCell ref="I47:J47"/>
    <mergeCell ref="K47:L47"/>
    <mergeCell ref="M47:N47"/>
    <mergeCell ref="C52:D52"/>
    <mergeCell ref="E52:F52"/>
    <mergeCell ref="G52:H52"/>
    <mergeCell ref="I52:J52"/>
    <mergeCell ref="K52:L52"/>
    <mergeCell ref="M52:N52"/>
    <mergeCell ref="C51:D51"/>
    <mergeCell ref="E51:F51"/>
    <mergeCell ref="G51:H51"/>
    <mergeCell ref="I51:J51"/>
    <mergeCell ref="K51:L51"/>
    <mergeCell ref="M51:N51"/>
    <mergeCell ref="C50:D50"/>
    <mergeCell ref="E50:F50"/>
    <mergeCell ref="G50:H50"/>
    <mergeCell ref="I50:J50"/>
    <mergeCell ref="K50:L50"/>
    <mergeCell ref="M50:N50"/>
    <mergeCell ref="C55:D55"/>
    <mergeCell ref="E55:F55"/>
    <mergeCell ref="G55:H55"/>
    <mergeCell ref="I55:J55"/>
    <mergeCell ref="K55:L55"/>
    <mergeCell ref="M55:N55"/>
    <mergeCell ref="C54:D54"/>
    <mergeCell ref="E54:F54"/>
    <mergeCell ref="G54:H54"/>
    <mergeCell ref="I54:J54"/>
    <mergeCell ref="K54:L54"/>
    <mergeCell ref="M54:N54"/>
    <mergeCell ref="C53:D53"/>
    <mergeCell ref="E53:F53"/>
    <mergeCell ref="G53:H53"/>
    <mergeCell ref="I53:J53"/>
    <mergeCell ref="K53:L53"/>
    <mergeCell ref="M53:N53"/>
    <mergeCell ref="C58:D58"/>
    <mergeCell ref="E58:F58"/>
    <mergeCell ref="G58:H58"/>
    <mergeCell ref="I58:J58"/>
    <mergeCell ref="K58:L58"/>
    <mergeCell ref="M58:N58"/>
    <mergeCell ref="C57:D57"/>
    <mergeCell ref="E57:F57"/>
    <mergeCell ref="G57:H57"/>
    <mergeCell ref="I57:J57"/>
    <mergeCell ref="K57:L57"/>
    <mergeCell ref="M57:N57"/>
    <mergeCell ref="C56:D56"/>
    <mergeCell ref="E56:F56"/>
    <mergeCell ref="G56:H56"/>
    <mergeCell ref="I56:J56"/>
    <mergeCell ref="K56:L56"/>
    <mergeCell ref="M56:N56"/>
    <mergeCell ref="C61:D61"/>
    <mergeCell ref="E61:F61"/>
    <mergeCell ref="G61:H61"/>
    <mergeCell ref="I61:J61"/>
    <mergeCell ref="K61:L61"/>
    <mergeCell ref="M61:N61"/>
    <mergeCell ref="C60:D60"/>
    <mergeCell ref="E60:F60"/>
    <mergeCell ref="G60:H60"/>
    <mergeCell ref="I60:J60"/>
    <mergeCell ref="K60:L60"/>
    <mergeCell ref="M60:N60"/>
    <mergeCell ref="C59:D59"/>
    <mergeCell ref="E59:F59"/>
    <mergeCell ref="G59:H59"/>
    <mergeCell ref="I59:J59"/>
    <mergeCell ref="K59:L59"/>
    <mergeCell ref="M59:N59"/>
    <mergeCell ref="C64:D64"/>
    <mergeCell ref="E64:F64"/>
    <mergeCell ref="G64:H64"/>
    <mergeCell ref="I64:J64"/>
    <mergeCell ref="K64:L64"/>
    <mergeCell ref="M64:N64"/>
    <mergeCell ref="C63:D63"/>
    <mergeCell ref="E63:F63"/>
    <mergeCell ref="G63:H63"/>
    <mergeCell ref="I63:J63"/>
    <mergeCell ref="K63:L63"/>
    <mergeCell ref="M63:N63"/>
    <mergeCell ref="C62:D62"/>
    <mergeCell ref="E62:F62"/>
    <mergeCell ref="G62:H62"/>
    <mergeCell ref="I62:J62"/>
    <mergeCell ref="K62:L62"/>
    <mergeCell ref="M62:N62"/>
    <mergeCell ref="C67:D67"/>
    <mergeCell ref="E67:F67"/>
    <mergeCell ref="G67:H67"/>
    <mergeCell ref="I67:J67"/>
    <mergeCell ref="K67:L67"/>
    <mergeCell ref="M67:N67"/>
    <mergeCell ref="C66:D66"/>
    <mergeCell ref="E66:F66"/>
    <mergeCell ref="G66:H66"/>
    <mergeCell ref="I66:J66"/>
    <mergeCell ref="K66:L66"/>
    <mergeCell ref="M66:N66"/>
    <mergeCell ref="C65:D65"/>
    <mergeCell ref="E65:F65"/>
    <mergeCell ref="G65:H65"/>
    <mergeCell ref="I65:J65"/>
    <mergeCell ref="K65:L65"/>
    <mergeCell ref="M65:N65"/>
    <mergeCell ref="C70:D70"/>
    <mergeCell ref="E70:F70"/>
    <mergeCell ref="G70:H70"/>
    <mergeCell ref="I70:J70"/>
    <mergeCell ref="K70:L70"/>
    <mergeCell ref="M70:N70"/>
    <mergeCell ref="C69:D69"/>
    <mergeCell ref="E69:F69"/>
    <mergeCell ref="G69:H69"/>
    <mergeCell ref="I69:J69"/>
    <mergeCell ref="K69:L69"/>
    <mergeCell ref="M69:N69"/>
    <mergeCell ref="C68:D68"/>
    <mergeCell ref="E68:F68"/>
    <mergeCell ref="G68:H68"/>
    <mergeCell ref="I68:J68"/>
    <mergeCell ref="K68:L68"/>
    <mergeCell ref="M68:N68"/>
    <mergeCell ref="C73:D73"/>
    <mergeCell ref="E73:F73"/>
    <mergeCell ref="G73:H73"/>
    <mergeCell ref="I73:J73"/>
    <mergeCell ref="K73:L73"/>
    <mergeCell ref="M73:N73"/>
    <mergeCell ref="C72:D72"/>
    <mergeCell ref="E72:F72"/>
    <mergeCell ref="G72:H72"/>
    <mergeCell ref="I72:J72"/>
    <mergeCell ref="K72:L72"/>
    <mergeCell ref="M72:N72"/>
    <mergeCell ref="C71:D71"/>
    <mergeCell ref="E71:F71"/>
    <mergeCell ref="G71:H71"/>
    <mergeCell ref="I71:J71"/>
    <mergeCell ref="K71:L71"/>
    <mergeCell ref="M71:N71"/>
    <mergeCell ref="C87:D87"/>
    <mergeCell ref="E87:F87"/>
    <mergeCell ref="G87:H87"/>
    <mergeCell ref="I87:J87"/>
    <mergeCell ref="K87:L87"/>
    <mergeCell ref="M87:N87"/>
    <mergeCell ref="O83:O85"/>
    <mergeCell ref="E84:F85"/>
    <mergeCell ref="G84:H85"/>
    <mergeCell ref="I84:J85"/>
    <mergeCell ref="C86:D86"/>
    <mergeCell ref="E86:F86"/>
    <mergeCell ref="G86:H86"/>
    <mergeCell ref="I86:J86"/>
    <mergeCell ref="K86:L86"/>
    <mergeCell ref="M86:N86"/>
    <mergeCell ref="A83:A85"/>
    <mergeCell ref="B83:B85"/>
    <mergeCell ref="C83:D85"/>
    <mergeCell ref="E83:J83"/>
    <mergeCell ref="K83:L85"/>
    <mergeCell ref="M83:N85"/>
    <mergeCell ref="C90:D90"/>
    <mergeCell ref="E90:F90"/>
    <mergeCell ref="G90:H90"/>
    <mergeCell ref="I90:J90"/>
    <mergeCell ref="K90:L90"/>
    <mergeCell ref="M90:N90"/>
    <mergeCell ref="C89:D89"/>
    <mergeCell ref="E89:F89"/>
    <mergeCell ref="G89:H89"/>
    <mergeCell ref="I89:J89"/>
    <mergeCell ref="K89:L89"/>
    <mergeCell ref="M89:N89"/>
    <mergeCell ref="C88:D88"/>
    <mergeCell ref="E88:F88"/>
    <mergeCell ref="G88:H88"/>
    <mergeCell ref="I88:J88"/>
    <mergeCell ref="K88:L88"/>
    <mergeCell ref="M88:N88"/>
    <mergeCell ref="C93:D93"/>
    <mergeCell ref="E93:F93"/>
    <mergeCell ref="G93:H93"/>
    <mergeCell ref="I93:J93"/>
    <mergeCell ref="K93:L93"/>
    <mergeCell ref="M93:N93"/>
    <mergeCell ref="C92:D92"/>
    <mergeCell ref="E92:F92"/>
    <mergeCell ref="G92:H92"/>
    <mergeCell ref="I92:J92"/>
    <mergeCell ref="K92:L92"/>
    <mergeCell ref="M92:N92"/>
    <mergeCell ref="C91:D91"/>
    <mergeCell ref="E91:F91"/>
    <mergeCell ref="G91:H91"/>
    <mergeCell ref="I91:J91"/>
    <mergeCell ref="K91:L91"/>
    <mergeCell ref="M91:N91"/>
    <mergeCell ref="C96:D96"/>
    <mergeCell ref="E96:F96"/>
    <mergeCell ref="G96:H96"/>
    <mergeCell ref="I96:J96"/>
    <mergeCell ref="K96:L96"/>
    <mergeCell ref="M96:N96"/>
    <mergeCell ref="C95:D95"/>
    <mergeCell ref="E95:F95"/>
    <mergeCell ref="G95:H95"/>
    <mergeCell ref="I95:J95"/>
    <mergeCell ref="K95:L95"/>
    <mergeCell ref="M95:N95"/>
    <mergeCell ref="C94:D94"/>
    <mergeCell ref="E94:F94"/>
    <mergeCell ref="G94:H94"/>
    <mergeCell ref="I94:J94"/>
    <mergeCell ref="K94:L94"/>
    <mergeCell ref="M94:N94"/>
    <mergeCell ref="C99:D99"/>
    <mergeCell ref="E99:F99"/>
    <mergeCell ref="G99:H99"/>
    <mergeCell ref="I99:J99"/>
    <mergeCell ref="K99:L99"/>
    <mergeCell ref="M99:N99"/>
    <mergeCell ref="C98:D98"/>
    <mergeCell ref="E98:F98"/>
    <mergeCell ref="G98:H98"/>
    <mergeCell ref="I98:J98"/>
    <mergeCell ref="K98:L98"/>
    <mergeCell ref="M98:N98"/>
    <mergeCell ref="C97:D97"/>
    <mergeCell ref="E97:F97"/>
    <mergeCell ref="G97:H97"/>
    <mergeCell ref="I97:J97"/>
    <mergeCell ref="K97:L97"/>
    <mergeCell ref="M97:N97"/>
    <mergeCell ref="C102:D102"/>
    <mergeCell ref="E102:F102"/>
    <mergeCell ref="G102:H102"/>
    <mergeCell ref="I102:J102"/>
    <mergeCell ref="K102:L102"/>
    <mergeCell ref="M102:N102"/>
    <mergeCell ref="C101:D101"/>
    <mergeCell ref="E101:F101"/>
    <mergeCell ref="G101:H101"/>
    <mergeCell ref="I101:J101"/>
    <mergeCell ref="K101:L101"/>
    <mergeCell ref="M101:N101"/>
    <mergeCell ref="C100:D100"/>
    <mergeCell ref="E100:F100"/>
    <mergeCell ref="G100:H100"/>
    <mergeCell ref="I100:J100"/>
    <mergeCell ref="K100:L100"/>
    <mergeCell ref="M100:N100"/>
    <mergeCell ref="C105:D105"/>
    <mergeCell ref="E105:F105"/>
    <mergeCell ref="G105:H105"/>
    <mergeCell ref="I105:J105"/>
    <mergeCell ref="K105:L105"/>
    <mergeCell ref="M105:N105"/>
    <mergeCell ref="C104:D104"/>
    <mergeCell ref="E104:F104"/>
    <mergeCell ref="G104:H104"/>
    <mergeCell ref="I104:J104"/>
    <mergeCell ref="K104:L104"/>
    <mergeCell ref="M104:N104"/>
    <mergeCell ref="C103:D103"/>
    <mergeCell ref="E103:F103"/>
    <mergeCell ref="G103:H103"/>
    <mergeCell ref="I103:J103"/>
    <mergeCell ref="K103:L103"/>
    <mergeCell ref="M103:N103"/>
    <mergeCell ref="C108:D108"/>
    <mergeCell ref="E108:F108"/>
    <mergeCell ref="G108:H108"/>
    <mergeCell ref="I108:J108"/>
    <mergeCell ref="K108:L108"/>
    <mergeCell ref="M108:N108"/>
    <mergeCell ref="C107:D107"/>
    <mergeCell ref="E107:F107"/>
    <mergeCell ref="G107:H107"/>
    <mergeCell ref="I107:J107"/>
    <mergeCell ref="K107:L107"/>
    <mergeCell ref="M107:N107"/>
    <mergeCell ref="C106:D106"/>
    <mergeCell ref="E106:F106"/>
    <mergeCell ref="G106:H106"/>
    <mergeCell ref="I106:J106"/>
    <mergeCell ref="K106:L106"/>
    <mergeCell ref="M106:N106"/>
    <mergeCell ref="C111:D111"/>
    <mergeCell ref="E111:F111"/>
    <mergeCell ref="G111:H111"/>
    <mergeCell ref="I111:J111"/>
    <mergeCell ref="K111:L111"/>
    <mergeCell ref="M111:N111"/>
    <mergeCell ref="C110:D110"/>
    <mergeCell ref="E110:F110"/>
    <mergeCell ref="G110:H110"/>
    <mergeCell ref="I110:J110"/>
    <mergeCell ref="K110:L110"/>
    <mergeCell ref="M110:N110"/>
    <mergeCell ref="C109:D109"/>
    <mergeCell ref="E109:F109"/>
    <mergeCell ref="G109:H109"/>
    <mergeCell ref="I109:J109"/>
    <mergeCell ref="K109:L109"/>
    <mergeCell ref="M109:N109"/>
    <mergeCell ref="C114:D114"/>
    <mergeCell ref="E114:F114"/>
    <mergeCell ref="G114:H114"/>
    <mergeCell ref="I114:J114"/>
    <mergeCell ref="K114:L114"/>
    <mergeCell ref="M114:N114"/>
    <mergeCell ref="C113:D113"/>
    <mergeCell ref="E113:F113"/>
    <mergeCell ref="G113:H113"/>
    <mergeCell ref="I113:J113"/>
    <mergeCell ref="K113:L113"/>
    <mergeCell ref="M113:N113"/>
    <mergeCell ref="C112:D112"/>
    <mergeCell ref="E112:F112"/>
    <mergeCell ref="G112:H112"/>
    <mergeCell ref="I112:J112"/>
    <mergeCell ref="K112:L112"/>
    <mergeCell ref="M112:N112"/>
    <mergeCell ref="C118:D118"/>
    <mergeCell ref="E118:F118"/>
    <mergeCell ref="G118:H118"/>
    <mergeCell ref="I118:J118"/>
    <mergeCell ref="K118:L118"/>
    <mergeCell ref="M118:N118"/>
    <mergeCell ref="C117:D117"/>
    <mergeCell ref="E117:F117"/>
    <mergeCell ref="G117:H117"/>
    <mergeCell ref="I117:J117"/>
    <mergeCell ref="K117:L117"/>
    <mergeCell ref="M117:N117"/>
    <mergeCell ref="C116:D116"/>
    <mergeCell ref="E116:F116"/>
    <mergeCell ref="G116:H116"/>
    <mergeCell ref="I116:J116"/>
    <mergeCell ref="K116:L116"/>
    <mergeCell ref="M116:N116"/>
    <mergeCell ref="C128:D128"/>
    <mergeCell ref="E128:F128"/>
    <mergeCell ref="G128:H128"/>
    <mergeCell ref="I128:J128"/>
    <mergeCell ref="K128:L128"/>
    <mergeCell ref="M128:N128"/>
    <mergeCell ref="O124:O126"/>
    <mergeCell ref="E125:F126"/>
    <mergeCell ref="G125:H126"/>
    <mergeCell ref="I125:J126"/>
    <mergeCell ref="C127:D127"/>
    <mergeCell ref="E127:F127"/>
    <mergeCell ref="G127:H127"/>
    <mergeCell ref="I127:J127"/>
    <mergeCell ref="K127:L127"/>
    <mergeCell ref="M127:N127"/>
    <mergeCell ref="A124:A126"/>
    <mergeCell ref="B124:B126"/>
    <mergeCell ref="C124:D126"/>
    <mergeCell ref="E124:J124"/>
    <mergeCell ref="K124:L126"/>
    <mergeCell ref="M124:N126"/>
    <mergeCell ref="C131:D131"/>
    <mergeCell ref="E131:F131"/>
    <mergeCell ref="G131:H131"/>
    <mergeCell ref="I131:J131"/>
    <mergeCell ref="K131:L131"/>
    <mergeCell ref="M131:N131"/>
    <mergeCell ref="C130:D130"/>
    <mergeCell ref="E130:F130"/>
    <mergeCell ref="G130:H130"/>
    <mergeCell ref="I130:J130"/>
    <mergeCell ref="K130:L130"/>
    <mergeCell ref="M130:N130"/>
    <mergeCell ref="C129:D129"/>
    <mergeCell ref="E129:F129"/>
    <mergeCell ref="G129:H129"/>
    <mergeCell ref="I129:J129"/>
    <mergeCell ref="K129:L129"/>
    <mergeCell ref="M129:N129"/>
    <mergeCell ref="C134:D134"/>
    <mergeCell ref="E134:F134"/>
    <mergeCell ref="G134:H134"/>
    <mergeCell ref="I134:J134"/>
    <mergeCell ref="K134:L134"/>
    <mergeCell ref="M134:N134"/>
    <mergeCell ref="C133:D133"/>
    <mergeCell ref="E133:F133"/>
    <mergeCell ref="G133:H133"/>
    <mergeCell ref="I133:J133"/>
    <mergeCell ref="K133:L133"/>
    <mergeCell ref="M133:N133"/>
    <mergeCell ref="C132:D132"/>
    <mergeCell ref="E132:F132"/>
    <mergeCell ref="G132:H132"/>
    <mergeCell ref="I132:J132"/>
    <mergeCell ref="K132:L132"/>
    <mergeCell ref="M132:N132"/>
    <mergeCell ref="C137:D137"/>
    <mergeCell ref="E137:F137"/>
    <mergeCell ref="G137:H137"/>
    <mergeCell ref="I137:J137"/>
    <mergeCell ref="K137:L137"/>
    <mergeCell ref="M137:N137"/>
    <mergeCell ref="C136:D136"/>
    <mergeCell ref="E136:F136"/>
    <mergeCell ref="G136:H136"/>
    <mergeCell ref="I136:J136"/>
    <mergeCell ref="K136:L136"/>
    <mergeCell ref="M136:N136"/>
    <mergeCell ref="C135:D135"/>
    <mergeCell ref="E135:F135"/>
    <mergeCell ref="G135:H135"/>
    <mergeCell ref="I135:J135"/>
    <mergeCell ref="K135:L135"/>
    <mergeCell ref="M135:N135"/>
    <mergeCell ref="C140:D140"/>
    <mergeCell ref="E140:F140"/>
    <mergeCell ref="G140:H140"/>
    <mergeCell ref="I140:J140"/>
    <mergeCell ref="K140:L140"/>
    <mergeCell ref="M140:N140"/>
    <mergeCell ref="C139:D139"/>
    <mergeCell ref="E139:F139"/>
    <mergeCell ref="G139:H139"/>
    <mergeCell ref="I139:J139"/>
    <mergeCell ref="K139:L139"/>
    <mergeCell ref="M139:N139"/>
    <mergeCell ref="C138:D138"/>
    <mergeCell ref="E138:F138"/>
    <mergeCell ref="G138:H138"/>
    <mergeCell ref="I138:J138"/>
    <mergeCell ref="K138:L138"/>
    <mergeCell ref="M138:N138"/>
    <mergeCell ref="C143:D143"/>
    <mergeCell ref="E143:F143"/>
    <mergeCell ref="G143:H143"/>
    <mergeCell ref="I143:J143"/>
    <mergeCell ref="K143:L143"/>
    <mergeCell ref="M143:N143"/>
    <mergeCell ref="C142:D142"/>
    <mergeCell ref="E142:F142"/>
    <mergeCell ref="G142:H142"/>
    <mergeCell ref="I142:J142"/>
    <mergeCell ref="K142:L142"/>
    <mergeCell ref="M142:N142"/>
    <mergeCell ref="C141:D141"/>
    <mergeCell ref="E141:F141"/>
    <mergeCell ref="G141:H141"/>
    <mergeCell ref="I141:J141"/>
    <mergeCell ref="K141:L141"/>
    <mergeCell ref="M141:N141"/>
    <mergeCell ref="C146:D146"/>
    <mergeCell ref="E146:F146"/>
    <mergeCell ref="G146:H146"/>
    <mergeCell ref="I146:J146"/>
    <mergeCell ref="K146:L146"/>
    <mergeCell ref="M146:N146"/>
    <mergeCell ref="C145:D145"/>
    <mergeCell ref="E145:F145"/>
    <mergeCell ref="G145:H145"/>
    <mergeCell ref="I145:J145"/>
    <mergeCell ref="K145:L145"/>
    <mergeCell ref="M145:N145"/>
    <mergeCell ref="C144:D144"/>
    <mergeCell ref="E144:F144"/>
    <mergeCell ref="G144:H144"/>
    <mergeCell ref="I144:J144"/>
    <mergeCell ref="K144:L144"/>
    <mergeCell ref="M144:N144"/>
    <mergeCell ref="C149:D149"/>
    <mergeCell ref="E149:F149"/>
    <mergeCell ref="G149:H149"/>
    <mergeCell ref="I149:J149"/>
    <mergeCell ref="K149:L149"/>
    <mergeCell ref="M149:N149"/>
    <mergeCell ref="C148:D148"/>
    <mergeCell ref="E148:F148"/>
    <mergeCell ref="G148:H148"/>
    <mergeCell ref="I148:J148"/>
    <mergeCell ref="K148:L148"/>
    <mergeCell ref="M148:N148"/>
    <mergeCell ref="C147:D147"/>
    <mergeCell ref="E147:F147"/>
    <mergeCell ref="G147:H147"/>
    <mergeCell ref="I147:J147"/>
    <mergeCell ref="K147:L147"/>
    <mergeCell ref="M147:N147"/>
    <mergeCell ref="C152:D152"/>
    <mergeCell ref="E152:F152"/>
    <mergeCell ref="G152:H152"/>
    <mergeCell ref="I152:J152"/>
    <mergeCell ref="K152:L152"/>
    <mergeCell ref="M152:N152"/>
    <mergeCell ref="C151:D151"/>
    <mergeCell ref="E151:F151"/>
    <mergeCell ref="G151:H151"/>
    <mergeCell ref="I151:J151"/>
    <mergeCell ref="K151:L151"/>
    <mergeCell ref="M151:N151"/>
    <mergeCell ref="C150:D150"/>
    <mergeCell ref="E150:F150"/>
    <mergeCell ref="G150:H150"/>
    <mergeCell ref="I150:J150"/>
    <mergeCell ref="K150:L150"/>
    <mergeCell ref="M150:N150"/>
    <mergeCell ref="A164:A166"/>
    <mergeCell ref="B164:B166"/>
    <mergeCell ref="C164:D166"/>
    <mergeCell ref="E164:J164"/>
    <mergeCell ref="K164:L166"/>
    <mergeCell ref="M164:N166"/>
    <mergeCell ref="C154:D154"/>
    <mergeCell ref="E154:F154"/>
    <mergeCell ref="G154:H154"/>
    <mergeCell ref="I154:J154"/>
    <mergeCell ref="K154:L154"/>
    <mergeCell ref="M154:N154"/>
    <mergeCell ref="C153:D153"/>
    <mergeCell ref="E153:F153"/>
    <mergeCell ref="G153:H153"/>
    <mergeCell ref="I153:J153"/>
    <mergeCell ref="K153:L153"/>
    <mergeCell ref="M153:N153"/>
    <mergeCell ref="C169:D169"/>
    <mergeCell ref="E169:F169"/>
    <mergeCell ref="G169:H169"/>
    <mergeCell ref="I169:J169"/>
    <mergeCell ref="K169:L169"/>
    <mergeCell ref="M169:N169"/>
    <mergeCell ref="C168:D168"/>
    <mergeCell ref="E168:F168"/>
    <mergeCell ref="G168:H168"/>
    <mergeCell ref="I168:J168"/>
    <mergeCell ref="K168:L168"/>
    <mergeCell ref="M168:N168"/>
    <mergeCell ref="O164:O166"/>
    <mergeCell ref="E165:F166"/>
    <mergeCell ref="G165:H166"/>
    <mergeCell ref="I165:J166"/>
    <mergeCell ref="C167:D167"/>
    <mergeCell ref="E167:F167"/>
    <mergeCell ref="G167:H167"/>
    <mergeCell ref="I167:J167"/>
    <mergeCell ref="K167:L167"/>
    <mergeCell ref="M167:N167"/>
    <mergeCell ref="C172:D172"/>
    <mergeCell ref="E172:F172"/>
    <mergeCell ref="G172:H172"/>
    <mergeCell ref="I172:J172"/>
    <mergeCell ref="K172:L172"/>
    <mergeCell ref="M172:N172"/>
    <mergeCell ref="C171:D171"/>
    <mergeCell ref="E171:F171"/>
    <mergeCell ref="G171:H171"/>
    <mergeCell ref="I171:J171"/>
    <mergeCell ref="K171:L171"/>
    <mergeCell ref="M171:N171"/>
    <mergeCell ref="C170:D170"/>
    <mergeCell ref="E170:F170"/>
    <mergeCell ref="G170:H170"/>
    <mergeCell ref="I170:J170"/>
    <mergeCell ref="K170:L170"/>
    <mergeCell ref="M170:N170"/>
    <mergeCell ref="C175:D175"/>
    <mergeCell ref="E175:F175"/>
    <mergeCell ref="G175:H175"/>
    <mergeCell ref="I175:J175"/>
    <mergeCell ref="K175:L175"/>
    <mergeCell ref="M175:N175"/>
    <mergeCell ref="C174:D174"/>
    <mergeCell ref="E174:F174"/>
    <mergeCell ref="G174:H174"/>
    <mergeCell ref="I174:J174"/>
    <mergeCell ref="K174:L174"/>
    <mergeCell ref="M174:N174"/>
    <mergeCell ref="C173:D173"/>
    <mergeCell ref="E173:F173"/>
    <mergeCell ref="G173:H173"/>
    <mergeCell ref="I173:J173"/>
    <mergeCell ref="K173:L173"/>
    <mergeCell ref="M173:N173"/>
    <mergeCell ref="C178:D178"/>
    <mergeCell ref="E178:F178"/>
    <mergeCell ref="G178:H178"/>
    <mergeCell ref="I178:J178"/>
    <mergeCell ref="K178:L178"/>
    <mergeCell ref="M178:N178"/>
    <mergeCell ref="C177:D177"/>
    <mergeCell ref="E177:F177"/>
    <mergeCell ref="G177:H177"/>
    <mergeCell ref="I177:J177"/>
    <mergeCell ref="K177:L177"/>
    <mergeCell ref="M177:N177"/>
    <mergeCell ref="C176:D176"/>
    <mergeCell ref="E176:F176"/>
    <mergeCell ref="G176:H176"/>
    <mergeCell ref="I176:J176"/>
    <mergeCell ref="K176:L176"/>
    <mergeCell ref="M176:N176"/>
    <mergeCell ref="C181:D181"/>
    <mergeCell ref="E181:F181"/>
    <mergeCell ref="G181:H181"/>
    <mergeCell ref="I181:J181"/>
    <mergeCell ref="K181:L181"/>
    <mergeCell ref="M181:N181"/>
    <mergeCell ref="C180:D180"/>
    <mergeCell ref="E180:F180"/>
    <mergeCell ref="G180:H180"/>
    <mergeCell ref="I180:J180"/>
    <mergeCell ref="K180:L180"/>
    <mergeCell ref="M180:N180"/>
    <mergeCell ref="C179:D179"/>
    <mergeCell ref="E179:F179"/>
    <mergeCell ref="G179:H179"/>
    <mergeCell ref="I179:J179"/>
    <mergeCell ref="K179:L179"/>
    <mergeCell ref="M179:N179"/>
    <mergeCell ref="C184:D184"/>
    <mergeCell ref="E184:F184"/>
    <mergeCell ref="G184:H184"/>
    <mergeCell ref="I184:J184"/>
    <mergeCell ref="K184:L184"/>
    <mergeCell ref="M184:N184"/>
    <mergeCell ref="C183:D183"/>
    <mergeCell ref="E183:F183"/>
    <mergeCell ref="G183:H183"/>
    <mergeCell ref="I183:J183"/>
    <mergeCell ref="K183:L183"/>
    <mergeCell ref="M183:N183"/>
    <mergeCell ref="C182:D182"/>
    <mergeCell ref="E182:F182"/>
    <mergeCell ref="G182:H182"/>
    <mergeCell ref="I182:J182"/>
    <mergeCell ref="K182:L182"/>
    <mergeCell ref="M182:N182"/>
    <mergeCell ref="C187:D187"/>
    <mergeCell ref="E187:F187"/>
    <mergeCell ref="G187:H187"/>
    <mergeCell ref="I187:J187"/>
    <mergeCell ref="K187:L187"/>
    <mergeCell ref="M187:N187"/>
    <mergeCell ref="C186:D186"/>
    <mergeCell ref="E186:F186"/>
    <mergeCell ref="G186:H186"/>
    <mergeCell ref="I186:J186"/>
    <mergeCell ref="K186:L186"/>
    <mergeCell ref="M186:N186"/>
    <mergeCell ref="C185:D185"/>
    <mergeCell ref="E185:F185"/>
    <mergeCell ref="G185:H185"/>
    <mergeCell ref="I185:J185"/>
    <mergeCell ref="K185:L185"/>
    <mergeCell ref="M185:N185"/>
    <mergeCell ref="C190:D190"/>
    <mergeCell ref="E190:F190"/>
    <mergeCell ref="G190:H190"/>
    <mergeCell ref="I190:J190"/>
    <mergeCell ref="K190:L190"/>
    <mergeCell ref="M190:N190"/>
    <mergeCell ref="C189:D189"/>
    <mergeCell ref="E189:F189"/>
    <mergeCell ref="G189:H189"/>
    <mergeCell ref="I189:J189"/>
    <mergeCell ref="K189:L189"/>
    <mergeCell ref="M189:N189"/>
    <mergeCell ref="C188:D188"/>
    <mergeCell ref="E188:F188"/>
    <mergeCell ref="G188:H188"/>
    <mergeCell ref="I188:J188"/>
    <mergeCell ref="K188:L188"/>
    <mergeCell ref="M188:N188"/>
    <mergeCell ref="C194:D194"/>
    <mergeCell ref="E194:F194"/>
    <mergeCell ref="G194:H194"/>
    <mergeCell ref="I194:J194"/>
    <mergeCell ref="K194:L194"/>
    <mergeCell ref="M194:N194"/>
    <mergeCell ref="C193:D193"/>
    <mergeCell ref="E193:F193"/>
    <mergeCell ref="G193:H193"/>
    <mergeCell ref="I193:J193"/>
    <mergeCell ref="K193:L193"/>
    <mergeCell ref="M193:N193"/>
    <mergeCell ref="C191:D191"/>
    <mergeCell ref="E191:F191"/>
    <mergeCell ref="G191:H191"/>
    <mergeCell ref="I191:J191"/>
    <mergeCell ref="K191:L191"/>
    <mergeCell ref="M191:N191"/>
    <mergeCell ref="O205:O207"/>
    <mergeCell ref="E206:F207"/>
    <mergeCell ref="G206:H207"/>
    <mergeCell ref="I206:J207"/>
    <mergeCell ref="C208:D208"/>
    <mergeCell ref="E208:F208"/>
    <mergeCell ref="G208:H208"/>
    <mergeCell ref="I208:J208"/>
    <mergeCell ref="K208:L208"/>
    <mergeCell ref="M208:N208"/>
    <mergeCell ref="A205:A207"/>
    <mergeCell ref="B205:B207"/>
    <mergeCell ref="C205:D207"/>
    <mergeCell ref="E205:J205"/>
    <mergeCell ref="K205:L207"/>
    <mergeCell ref="M205:N207"/>
    <mergeCell ref="C195:D195"/>
    <mergeCell ref="E195:F195"/>
    <mergeCell ref="G195:H195"/>
    <mergeCell ref="I195:J195"/>
    <mergeCell ref="K195:L195"/>
    <mergeCell ref="M195:N195"/>
    <mergeCell ref="C211:D211"/>
    <mergeCell ref="E211:F211"/>
    <mergeCell ref="G211:H211"/>
    <mergeCell ref="I211:J211"/>
    <mergeCell ref="K211:L211"/>
    <mergeCell ref="M211:N211"/>
    <mergeCell ref="C210:D210"/>
    <mergeCell ref="E210:F210"/>
    <mergeCell ref="G210:H210"/>
    <mergeCell ref="I210:J210"/>
    <mergeCell ref="K210:L210"/>
    <mergeCell ref="M210:N210"/>
    <mergeCell ref="C209:D209"/>
    <mergeCell ref="E209:F209"/>
    <mergeCell ref="G209:H209"/>
    <mergeCell ref="I209:J209"/>
    <mergeCell ref="K209:L209"/>
    <mergeCell ref="M209:N209"/>
    <mergeCell ref="C214:D214"/>
    <mergeCell ref="E214:F214"/>
    <mergeCell ref="G214:H214"/>
    <mergeCell ref="I214:J214"/>
    <mergeCell ref="K214:L214"/>
    <mergeCell ref="M214:N214"/>
    <mergeCell ref="C213:D213"/>
    <mergeCell ref="E213:F213"/>
    <mergeCell ref="G213:H213"/>
    <mergeCell ref="I213:J213"/>
    <mergeCell ref="K213:L213"/>
    <mergeCell ref="M213:N213"/>
    <mergeCell ref="C212:D212"/>
    <mergeCell ref="E212:F212"/>
    <mergeCell ref="G212:H212"/>
    <mergeCell ref="I212:J212"/>
    <mergeCell ref="K212:L212"/>
    <mergeCell ref="M212:N212"/>
    <mergeCell ref="C217:D217"/>
    <mergeCell ref="E217:F217"/>
    <mergeCell ref="G217:H217"/>
    <mergeCell ref="I217:J217"/>
    <mergeCell ref="K217:L217"/>
    <mergeCell ref="M217:N217"/>
    <mergeCell ref="C216:D216"/>
    <mergeCell ref="E216:F216"/>
    <mergeCell ref="G216:H216"/>
    <mergeCell ref="I216:J216"/>
    <mergeCell ref="K216:L216"/>
    <mergeCell ref="M216:N216"/>
    <mergeCell ref="C215:D215"/>
    <mergeCell ref="E215:F215"/>
    <mergeCell ref="G215:H215"/>
    <mergeCell ref="I215:J215"/>
    <mergeCell ref="K215:L215"/>
    <mergeCell ref="M215:N215"/>
    <mergeCell ref="C220:D220"/>
    <mergeCell ref="E220:F220"/>
    <mergeCell ref="G220:H220"/>
    <mergeCell ref="I220:J220"/>
    <mergeCell ref="K220:L220"/>
    <mergeCell ref="M220:N220"/>
    <mergeCell ref="C219:D219"/>
    <mergeCell ref="E219:F219"/>
    <mergeCell ref="G219:H219"/>
    <mergeCell ref="I219:J219"/>
    <mergeCell ref="K219:L219"/>
    <mergeCell ref="M219:N219"/>
    <mergeCell ref="C218:D218"/>
    <mergeCell ref="E218:F218"/>
    <mergeCell ref="G218:H218"/>
    <mergeCell ref="I218:J218"/>
    <mergeCell ref="K218:L218"/>
    <mergeCell ref="M218:N218"/>
    <mergeCell ref="C223:D223"/>
    <mergeCell ref="E223:F223"/>
    <mergeCell ref="G223:H223"/>
    <mergeCell ref="I223:J223"/>
    <mergeCell ref="K223:L223"/>
    <mergeCell ref="M223:N223"/>
    <mergeCell ref="C222:D222"/>
    <mergeCell ref="E222:F222"/>
    <mergeCell ref="G222:H222"/>
    <mergeCell ref="I222:J222"/>
    <mergeCell ref="K222:L222"/>
    <mergeCell ref="M222:N222"/>
    <mergeCell ref="C221:D221"/>
    <mergeCell ref="E221:F221"/>
    <mergeCell ref="G221:H221"/>
    <mergeCell ref="I221:J221"/>
    <mergeCell ref="K221:L221"/>
    <mergeCell ref="M221:N221"/>
    <mergeCell ref="G227:H227"/>
    <mergeCell ref="I227:J227"/>
    <mergeCell ref="K227:L227"/>
    <mergeCell ref="M227:N227"/>
    <mergeCell ref="C226:D226"/>
    <mergeCell ref="E226:F226"/>
    <mergeCell ref="G226:H226"/>
    <mergeCell ref="I226:J226"/>
    <mergeCell ref="K226:L226"/>
    <mergeCell ref="M226:N226"/>
    <mergeCell ref="C225:D225"/>
    <mergeCell ref="E225:F225"/>
    <mergeCell ref="G225:H225"/>
    <mergeCell ref="I225:J225"/>
    <mergeCell ref="K225:L225"/>
    <mergeCell ref="M225:N225"/>
    <mergeCell ref="C224:D224"/>
    <mergeCell ref="E224:F224"/>
    <mergeCell ref="G224:H224"/>
    <mergeCell ref="I224:J224"/>
    <mergeCell ref="K224:L224"/>
    <mergeCell ref="M224:N224"/>
    <mergeCell ref="C233:D233"/>
    <mergeCell ref="E233:F233"/>
    <mergeCell ref="G233:H233"/>
    <mergeCell ref="I233:J233"/>
    <mergeCell ref="K233:L233"/>
    <mergeCell ref="M233:N233"/>
    <mergeCell ref="C232:D232"/>
    <mergeCell ref="E232:F232"/>
    <mergeCell ref="G232:H232"/>
    <mergeCell ref="I232:J232"/>
    <mergeCell ref="K232:L232"/>
    <mergeCell ref="M232:N232"/>
    <mergeCell ref="C230:D230"/>
    <mergeCell ref="E230:F230"/>
    <mergeCell ref="G230:H230"/>
    <mergeCell ref="I230:J230"/>
    <mergeCell ref="K230:L230"/>
    <mergeCell ref="M230:N230"/>
    <mergeCell ref="O246:O248"/>
    <mergeCell ref="E247:F248"/>
    <mergeCell ref="G247:H248"/>
    <mergeCell ref="I247:J248"/>
    <mergeCell ref="C249:D249"/>
    <mergeCell ref="E249:F249"/>
    <mergeCell ref="G249:H249"/>
    <mergeCell ref="I249:J249"/>
    <mergeCell ref="K249:L249"/>
    <mergeCell ref="M249:N249"/>
    <mergeCell ref="A246:A248"/>
    <mergeCell ref="B246:B248"/>
    <mergeCell ref="C246:D248"/>
    <mergeCell ref="E246:J246"/>
    <mergeCell ref="K246:L248"/>
    <mergeCell ref="M246:N248"/>
    <mergeCell ref="C234:D234"/>
    <mergeCell ref="E234:F234"/>
    <mergeCell ref="G234:H234"/>
    <mergeCell ref="I234:J234"/>
    <mergeCell ref="K234:L234"/>
    <mergeCell ref="M234:N234"/>
    <mergeCell ref="C252:D252"/>
    <mergeCell ref="E252:F252"/>
    <mergeCell ref="G252:H252"/>
    <mergeCell ref="I252:J252"/>
    <mergeCell ref="K252:L252"/>
    <mergeCell ref="M252:N252"/>
    <mergeCell ref="C251:D251"/>
    <mergeCell ref="E251:F251"/>
    <mergeCell ref="G251:H251"/>
    <mergeCell ref="I251:J251"/>
    <mergeCell ref="K251:L251"/>
    <mergeCell ref="M251:N251"/>
    <mergeCell ref="C250:D250"/>
    <mergeCell ref="E250:F250"/>
    <mergeCell ref="G250:H250"/>
    <mergeCell ref="I250:J250"/>
    <mergeCell ref="K250:L250"/>
    <mergeCell ref="M250:N250"/>
    <mergeCell ref="C255:D255"/>
    <mergeCell ref="E255:F255"/>
    <mergeCell ref="G255:H255"/>
    <mergeCell ref="I255:J255"/>
    <mergeCell ref="K255:L255"/>
    <mergeCell ref="M255:N255"/>
    <mergeCell ref="C254:D254"/>
    <mergeCell ref="E254:F254"/>
    <mergeCell ref="G254:H254"/>
    <mergeCell ref="I254:J254"/>
    <mergeCell ref="K254:L254"/>
    <mergeCell ref="M254:N254"/>
    <mergeCell ref="C253:D253"/>
    <mergeCell ref="E253:F253"/>
    <mergeCell ref="G253:H253"/>
    <mergeCell ref="I253:J253"/>
    <mergeCell ref="K253:L253"/>
    <mergeCell ref="M253:N253"/>
    <mergeCell ref="C258:D258"/>
    <mergeCell ref="E258:F258"/>
    <mergeCell ref="G258:H258"/>
    <mergeCell ref="I258:J258"/>
    <mergeCell ref="K258:L258"/>
    <mergeCell ref="M258:N258"/>
    <mergeCell ref="C257:D257"/>
    <mergeCell ref="E257:F257"/>
    <mergeCell ref="G257:H257"/>
    <mergeCell ref="I257:J257"/>
    <mergeCell ref="K257:L257"/>
    <mergeCell ref="M257:N257"/>
    <mergeCell ref="C256:D256"/>
    <mergeCell ref="E256:F256"/>
    <mergeCell ref="G256:H256"/>
    <mergeCell ref="I256:J256"/>
    <mergeCell ref="K256:L256"/>
    <mergeCell ref="M256:N256"/>
    <mergeCell ref="C261:D261"/>
    <mergeCell ref="E261:F261"/>
    <mergeCell ref="G261:H261"/>
    <mergeCell ref="I261:J261"/>
    <mergeCell ref="K261:L261"/>
    <mergeCell ref="M261:N261"/>
    <mergeCell ref="C260:D260"/>
    <mergeCell ref="E260:F260"/>
    <mergeCell ref="G260:H260"/>
    <mergeCell ref="I260:J260"/>
    <mergeCell ref="K260:L260"/>
    <mergeCell ref="M260:N260"/>
    <mergeCell ref="C259:D259"/>
    <mergeCell ref="E259:F259"/>
    <mergeCell ref="G259:H259"/>
    <mergeCell ref="I259:J259"/>
    <mergeCell ref="K259:L259"/>
    <mergeCell ref="M259:N259"/>
    <mergeCell ref="C264:D264"/>
    <mergeCell ref="E264:F264"/>
    <mergeCell ref="G264:H264"/>
    <mergeCell ref="I264:J264"/>
    <mergeCell ref="K264:L264"/>
    <mergeCell ref="M264:N264"/>
    <mergeCell ref="C263:D263"/>
    <mergeCell ref="E263:F263"/>
    <mergeCell ref="G263:H263"/>
    <mergeCell ref="I263:J263"/>
    <mergeCell ref="K263:L263"/>
    <mergeCell ref="M263:N263"/>
    <mergeCell ref="C262:D262"/>
    <mergeCell ref="E262:F262"/>
    <mergeCell ref="G262:H262"/>
    <mergeCell ref="I262:J262"/>
    <mergeCell ref="K262:L262"/>
    <mergeCell ref="M262:N262"/>
    <mergeCell ref="C267:D267"/>
    <mergeCell ref="E267:F267"/>
    <mergeCell ref="G267:H267"/>
    <mergeCell ref="I267:J267"/>
    <mergeCell ref="K267:L267"/>
    <mergeCell ref="M267:N267"/>
    <mergeCell ref="C266:D266"/>
    <mergeCell ref="E266:F266"/>
    <mergeCell ref="G266:H266"/>
    <mergeCell ref="I266:J266"/>
    <mergeCell ref="K266:L266"/>
    <mergeCell ref="M266:N266"/>
    <mergeCell ref="C265:D265"/>
    <mergeCell ref="E265:F265"/>
    <mergeCell ref="G265:H265"/>
    <mergeCell ref="I265:J265"/>
    <mergeCell ref="K265:L265"/>
    <mergeCell ref="M265:N265"/>
    <mergeCell ref="C270:D270"/>
    <mergeCell ref="E270:F270"/>
    <mergeCell ref="G270:H270"/>
    <mergeCell ref="I270:J270"/>
    <mergeCell ref="K270:L270"/>
    <mergeCell ref="M270:N270"/>
    <mergeCell ref="C269:D269"/>
    <mergeCell ref="E269:F269"/>
    <mergeCell ref="G269:H269"/>
    <mergeCell ref="I269:J269"/>
    <mergeCell ref="K269:L269"/>
    <mergeCell ref="M269:N269"/>
    <mergeCell ref="C268:D268"/>
    <mergeCell ref="E268:F268"/>
    <mergeCell ref="G268:H268"/>
    <mergeCell ref="I268:J268"/>
    <mergeCell ref="K268:L268"/>
    <mergeCell ref="M268:N268"/>
    <mergeCell ref="C273:D273"/>
    <mergeCell ref="E273:F273"/>
    <mergeCell ref="G273:H273"/>
    <mergeCell ref="I273:J273"/>
    <mergeCell ref="K273:L273"/>
    <mergeCell ref="M273:N273"/>
    <mergeCell ref="C272:D272"/>
    <mergeCell ref="E272:F272"/>
    <mergeCell ref="G272:H272"/>
    <mergeCell ref="I272:J272"/>
    <mergeCell ref="K272:L272"/>
    <mergeCell ref="M272:N272"/>
    <mergeCell ref="C271:D271"/>
    <mergeCell ref="E271:F271"/>
    <mergeCell ref="G271:H271"/>
    <mergeCell ref="I271:J271"/>
    <mergeCell ref="K271:L271"/>
    <mergeCell ref="M271:N271"/>
    <mergeCell ref="A286:A288"/>
    <mergeCell ref="B286:B288"/>
    <mergeCell ref="C286:D288"/>
    <mergeCell ref="E286:J286"/>
    <mergeCell ref="K286:L288"/>
    <mergeCell ref="M286:N288"/>
    <mergeCell ref="C275:D275"/>
    <mergeCell ref="E275:F275"/>
    <mergeCell ref="G275:H275"/>
    <mergeCell ref="I275:J275"/>
    <mergeCell ref="K275:L275"/>
    <mergeCell ref="M275:N275"/>
    <mergeCell ref="C274:D274"/>
    <mergeCell ref="E274:F274"/>
    <mergeCell ref="G274:H274"/>
    <mergeCell ref="I274:J274"/>
    <mergeCell ref="K274:L274"/>
    <mergeCell ref="M274:N274"/>
    <mergeCell ref="C291:D291"/>
    <mergeCell ref="E291:F291"/>
    <mergeCell ref="G291:H291"/>
    <mergeCell ref="I291:J291"/>
    <mergeCell ref="K291:L291"/>
    <mergeCell ref="M291:N291"/>
    <mergeCell ref="C290:D290"/>
    <mergeCell ref="E290:F290"/>
    <mergeCell ref="G290:H290"/>
    <mergeCell ref="I290:J290"/>
    <mergeCell ref="K290:L290"/>
    <mergeCell ref="M290:N290"/>
    <mergeCell ref="O286:O288"/>
    <mergeCell ref="E287:F288"/>
    <mergeCell ref="G287:H288"/>
    <mergeCell ref="I287:J288"/>
    <mergeCell ref="C289:D289"/>
    <mergeCell ref="E289:F289"/>
    <mergeCell ref="G289:H289"/>
    <mergeCell ref="I289:J289"/>
    <mergeCell ref="K289:L289"/>
    <mergeCell ref="M289:N289"/>
    <mergeCell ref="C294:D294"/>
    <mergeCell ref="E294:F294"/>
    <mergeCell ref="G294:H294"/>
    <mergeCell ref="I294:J294"/>
    <mergeCell ref="K294:L294"/>
    <mergeCell ref="M294:N294"/>
    <mergeCell ref="C293:D293"/>
    <mergeCell ref="E293:F293"/>
    <mergeCell ref="G293:H293"/>
    <mergeCell ref="I293:J293"/>
    <mergeCell ref="K293:L293"/>
    <mergeCell ref="M293:N293"/>
    <mergeCell ref="C292:D292"/>
    <mergeCell ref="E292:F292"/>
    <mergeCell ref="G292:H292"/>
    <mergeCell ref="I292:J292"/>
    <mergeCell ref="K292:L292"/>
    <mergeCell ref="M292:N292"/>
    <mergeCell ref="C297:D297"/>
    <mergeCell ref="E297:F297"/>
    <mergeCell ref="G297:H297"/>
    <mergeCell ref="I297:J297"/>
    <mergeCell ref="K297:L297"/>
    <mergeCell ref="M297:N297"/>
    <mergeCell ref="C296:D296"/>
    <mergeCell ref="E296:F296"/>
    <mergeCell ref="G296:H296"/>
    <mergeCell ref="I296:J296"/>
    <mergeCell ref="K296:L296"/>
    <mergeCell ref="M296:N296"/>
    <mergeCell ref="C295:D295"/>
    <mergeCell ref="E295:F295"/>
    <mergeCell ref="G295:H295"/>
    <mergeCell ref="I295:J295"/>
    <mergeCell ref="K295:L295"/>
    <mergeCell ref="M295:N295"/>
    <mergeCell ref="C300:D300"/>
    <mergeCell ref="E300:F300"/>
    <mergeCell ref="G300:H300"/>
    <mergeCell ref="I300:J300"/>
    <mergeCell ref="K300:L300"/>
    <mergeCell ref="M300:N300"/>
    <mergeCell ref="C299:D299"/>
    <mergeCell ref="E299:F299"/>
    <mergeCell ref="G299:H299"/>
    <mergeCell ref="I299:J299"/>
    <mergeCell ref="K299:L299"/>
    <mergeCell ref="M299:N299"/>
    <mergeCell ref="C298:D298"/>
    <mergeCell ref="E298:F298"/>
    <mergeCell ref="G298:H298"/>
    <mergeCell ref="I298:J298"/>
    <mergeCell ref="K298:L298"/>
    <mergeCell ref="M298:N298"/>
    <mergeCell ref="C303:D303"/>
    <mergeCell ref="E303:F303"/>
    <mergeCell ref="G303:H303"/>
    <mergeCell ref="I303:J303"/>
    <mergeCell ref="K303:L303"/>
    <mergeCell ref="M303:N303"/>
    <mergeCell ref="C302:D302"/>
    <mergeCell ref="E302:F302"/>
    <mergeCell ref="G302:H302"/>
    <mergeCell ref="I302:J302"/>
    <mergeCell ref="K302:L302"/>
    <mergeCell ref="M302:N302"/>
    <mergeCell ref="C301:D301"/>
    <mergeCell ref="E301:F301"/>
    <mergeCell ref="G301:H301"/>
    <mergeCell ref="I301:J301"/>
    <mergeCell ref="K301:L301"/>
    <mergeCell ref="M301:N301"/>
    <mergeCell ref="C306:D306"/>
    <mergeCell ref="E306:F306"/>
    <mergeCell ref="G306:H306"/>
    <mergeCell ref="I306:J306"/>
    <mergeCell ref="K306:L306"/>
    <mergeCell ref="M306:N306"/>
    <mergeCell ref="C305:D305"/>
    <mergeCell ref="E305:F305"/>
    <mergeCell ref="G305:H305"/>
    <mergeCell ref="I305:J305"/>
    <mergeCell ref="K305:L305"/>
    <mergeCell ref="M305:N305"/>
    <mergeCell ref="C304:D304"/>
    <mergeCell ref="E304:F304"/>
    <mergeCell ref="G304:H304"/>
    <mergeCell ref="I304:J304"/>
    <mergeCell ref="K304:L304"/>
    <mergeCell ref="M304:N304"/>
    <mergeCell ref="C309:D309"/>
    <mergeCell ref="E309:F309"/>
    <mergeCell ref="G309:H309"/>
    <mergeCell ref="I309:J309"/>
    <mergeCell ref="K309:L309"/>
    <mergeCell ref="M309:N309"/>
    <mergeCell ref="C308:D308"/>
    <mergeCell ref="E308:F308"/>
    <mergeCell ref="G308:H308"/>
    <mergeCell ref="I308:J308"/>
    <mergeCell ref="K308:L308"/>
    <mergeCell ref="M308:N308"/>
    <mergeCell ref="C307:D307"/>
    <mergeCell ref="E307:F307"/>
    <mergeCell ref="G307:H307"/>
    <mergeCell ref="I307:J307"/>
    <mergeCell ref="K307:L307"/>
    <mergeCell ref="M307:N307"/>
    <mergeCell ref="C313:D313"/>
    <mergeCell ref="E313:F313"/>
    <mergeCell ref="G313:H313"/>
    <mergeCell ref="I313:J313"/>
    <mergeCell ref="K313:L313"/>
    <mergeCell ref="M313:N313"/>
    <mergeCell ref="C312:D312"/>
    <mergeCell ref="E312:F312"/>
    <mergeCell ref="G312:H312"/>
    <mergeCell ref="I312:J312"/>
    <mergeCell ref="K312:L312"/>
    <mergeCell ref="M312:N312"/>
    <mergeCell ref="C310:D310"/>
    <mergeCell ref="E310:F310"/>
    <mergeCell ref="G310:H310"/>
    <mergeCell ref="I310:J310"/>
    <mergeCell ref="K310:L310"/>
    <mergeCell ref="M310:N310"/>
    <mergeCell ref="C311:D311"/>
    <mergeCell ref="E311:F311"/>
    <mergeCell ref="G311:H311"/>
    <mergeCell ref="I311:J311"/>
    <mergeCell ref="K311:L311"/>
    <mergeCell ref="M311:N311"/>
    <mergeCell ref="O327:O329"/>
    <mergeCell ref="E328:F329"/>
    <mergeCell ref="G328:H329"/>
    <mergeCell ref="I328:J329"/>
    <mergeCell ref="C330:D330"/>
    <mergeCell ref="E330:F330"/>
    <mergeCell ref="G330:H330"/>
    <mergeCell ref="I330:J330"/>
    <mergeCell ref="K330:L330"/>
    <mergeCell ref="M330:N330"/>
    <mergeCell ref="A327:A329"/>
    <mergeCell ref="B327:B329"/>
    <mergeCell ref="C327:D329"/>
    <mergeCell ref="E327:J327"/>
    <mergeCell ref="K327:L329"/>
    <mergeCell ref="M327:N329"/>
    <mergeCell ref="C314:D314"/>
    <mergeCell ref="E314:F314"/>
    <mergeCell ref="G314:H314"/>
    <mergeCell ref="I314:J314"/>
    <mergeCell ref="K314:L314"/>
    <mergeCell ref="M314:N314"/>
    <mergeCell ref="C333:D333"/>
    <mergeCell ref="E333:F333"/>
    <mergeCell ref="G333:H333"/>
    <mergeCell ref="I333:J333"/>
    <mergeCell ref="K333:L333"/>
    <mergeCell ref="M333:N333"/>
    <mergeCell ref="C332:D332"/>
    <mergeCell ref="E332:F332"/>
    <mergeCell ref="G332:H332"/>
    <mergeCell ref="I332:J332"/>
    <mergeCell ref="K332:L332"/>
    <mergeCell ref="M332:N332"/>
    <mergeCell ref="C331:D331"/>
    <mergeCell ref="E331:F331"/>
    <mergeCell ref="G331:H331"/>
    <mergeCell ref="I331:J331"/>
    <mergeCell ref="K331:L331"/>
    <mergeCell ref="M331:N331"/>
    <mergeCell ref="C336:D336"/>
    <mergeCell ref="E336:F336"/>
    <mergeCell ref="G336:H336"/>
    <mergeCell ref="I336:J336"/>
    <mergeCell ref="K336:L336"/>
    <mergeCell ref="M336:N336"/>
    <mergeCell ref="C335:D335"/>
    <mergeCell ref="E335:F335"/>
    <mergeCell ref="G335:H335"/>
    <mergeCell ref="I335:J335"/>
    <mergeCell ref="K335:L335"/>
    <mergeCell ref="M335:N335"/>
    <mergeCell ref="C334:D334"/>
    <mergeCell ref="E334:F334"/>
    <mergeCell ref="G334:H334"/>
    <mergeCell ref="I334:J334"/>
    <mergeCell ref="K334:L334"/>
    <mergeCell ref="M334:N334"/>
    <mergeCell ref="C339:D339"/>
    <mergeCell ref="E339:F339"/>
    <mergeCell ref="G339:H339"/>
    <mergeCell ref="I339:J339"/>
    <mergeCell ref="K339:L339"/>
    <mergeCell ref="M339:N339"/>
    <mergeCell ref="C338:D338"/>
    <mergeCell ref="E338:F338"/>
    <mergeCell ref="G338:H338"/>
    <mergeCell ref="I338:J338"/>
    <mergeCell ref="K338:L338"/>
    <mergeCell ref="M338:N338"/>
    <mergeCell ref="C337:D337"/>
    <mergeCell ref="E337:F337"/>
    <mergeCell ref="G337:H337"/>
    <mergeCell ref="I337:J337"/>
    <mergeCell ref="K337:L337"/>
    <mergeCell ref="M337:N337"/>
    <mergeCell ref="C342:D342"/>
    <mergeCell ref="E342:F342"/>
    <mergeCell ref="G342:H342"/>
    <mergeCell ref="I342:J342"/>
    <mergeCell ref="K342:L342"/>
    <mergeCell ref="M342:N342"/>
    <mergeCell ref="C341:D341"/>
    <mergeCell ref="E341:F341"/>
    <mergeCell ref="G341:H341"/>
    <mergeCell ref="I341:J341"/>
    <mergeCell ref="K341:L341"/>
    <mergeCell ref="M341:N341"/>
    <mergeCell ref="C340:D340"/>
    <mergeCell ref="E340:F340"/>
    <mergeCell ref="G340:H340"/>
    <mergeCell ref="I340:J340"/>
    <mergeCell ref="K340:L340"/>
    <mergeCell ref="M340:N340"/>
    <mergeCell ref="C345:D345"/>
    <mergeCell ref="E345:F345"/>
    <mergeCell ref="G345:H345"/>
    <mergeCell ref="I345:J345"/>
    <mergeCell ref="K345:L345"/>
    <mergeCell ref="M345:N345"/>
    <mergeCell ref="C344:D344"/>
    <mergeCell ref="E344:F344"/>
    <mergeCell ref="G344:H344"/>
    <mergeCell ref="I344:J344"/>
    <mergeCell ref="K344:L344"/>
    <mergeCell ref="M344:N344"/>
    <mergeCell ref="C343:D343"/>
    <mergeCell ref="E343:F343"/>
    <mergeCell ref="G343:H343"/>
    <mergeCell ref="I343:J343"/>
    <mergeCell ref="K343:L343"/>
    <mergeCell ref="M343:N343"/>
    <mergeCell ref="C348:D348"/>
    <mergeCell ref="E348:F348"/>
    <mergeCell ref="G348:H348"/>
    <mergeCell ref="I348:J348"/>
    <mergeCell ref="K348:L348"/>
    <mergeCell ref="M348:N348"/>
    <mergeCell ref="C347:D347"/>
    <mergeCell ref="E347:F347"/>
    <mergeCell ref="G347:H347"/>
    <mergeCell ref="I347:J347"/>
    <mergeCell ref="K347:L347"/>
    <mergeCell ref="M347:N347"/>
    <mergeCell ref="C346:D346"/>
    <mergeCell ref="E346:F346"/>
    <mergeCell ref="G346:H346"/>
    <mergeCell ref="I346:J346"/>
    <mergeCell ref="K346:L346"/>
    <mergeCell ref="M346:N346"/>
    <mergeCell ref="C351:D351"/>
    <mergeCell ref="E351:F351"/>
    <mergeCell ref="G351:H351"/>
    <mergeCell ref="I351:J351"/>
    <mergeCell ref="K351:L351"/>
    <mergeCell ref="M351:N351"/>
    <mergeCell ref="C350:D350"/>
    <mergeCell ref="E350:F350"/>
    <mergeCell ref="G350:H350"/>
    <mergeCell ref="I350:J350"/>
    <mergeCell ref="K350:L350"/>
    <mergeCell ref="M350:N350"/>
    <mergeCell ref="C349:D349"/>
    <mergeCell ref="E349:F349"/>
    <mergeCell ref="G349:H349"/>
    <mergeCell ref="I349:J349"/>
    <mergeCell ref="K349:L349"/>
    <mergeCell ref="M349:N349"/>
    <mergeCell ref="C354:D354"/>
    <mergeCell ref="E354:F354"/>
    <mergeCell ref="G354:H354"/>
    <mergeCell ref="I354:J354"/>
    <mergeCell ref="K354:L354"/>
    <mergeCell ref="M354:N354"/>
    <mergeCell ref="C353:D353"/>
    <mergeCell ref="E353:F353"/>
    <mergeCell ref="G353:H353"/>
    <mergeCell ref="I353:J353"/>
    <mergeCell ref="K353:L353"/>
    <mergeCell ref="M353:N353"/>
    <mergeCell ref="C352:D352"/>
    <mergeCell ref="E352:F352"/>
    <mergeCell ref="G352:H352"/>
    <mergeCell ref="I352:J352"/>
    <mergeCell ref="K352:L352"/>
    <mergeCell ref="M352:N352"/>
    <mergeCell ref="C357:D357"/>
    <mergeCell ref="E357:F357"/>
    <mergeCell ref="G357:H357"/>
    <mergeCell ref="I357:J357"/>
    <mergeCell ref="K357:L357"/>
    <mergeCell ref="M357:N357"/>
    <mergeCell ref="C356:D356"/>
    <mergeCell ref="E356:F356"/>
    <mergeCell ref="G356:H356"/>
    <mergeCell ref="I356:J356"/>
    <mergeCell ref="K356:L356"/>
    <mergeCell ref="M356:N356"/>
    <mergeCell ref="C355:D355"/>
    <mergeCell ref="E355:F355"/>
    <mergeCell ref="G355:H355"/>
    <mergeCell ref="I355:J355"/>
    <mergeCell ref="K355:L355"/>
    <mergeCell ref="M355:N355"/>
    <mergeCell ref="C371:D371"/>
    <mergeCell ref="E371:F371"/>
    <mergeCell ref="G371:H371"/>
    <mergeCell ref="I371:J371"/>
    <mergeCell ref="K371:L371"/>
    <mergeCell ref="M371:N371"/>
    <mergeCell ref="O367:O369"/>
    <mergeCell ref="E368:F369"/>
    <mergeCell ref="G368:H369"/>
    <mergeCell ref="I368:J369"/>
    <mergeCell ref="C370:D370"/>
    <mergeCell ref="E370:F370"/>
    <mergeCell ref="G370:H370"/>
    <mergeCell ref="I370:J370"/>
    <mergeCell ref="K370:L370"/>
    <mergeCell ref="M370:N370"/>
    <mergeCell ref="A367:A369"/>
    <mergeCell ref="B367:B369"/>
    <mergeCell ref="C367:D369"/>
    <mergeCell ref="E367:J367"/>
    <mergeCell ref="K367:L369"/>
    <mergeCell ref="M367:N369"/>
    <mergeCell ref="C374:D374"/>
    <mergeCell ref="E374:F374"/>
    <mergeCell ref="G374:H374"/>
    <mergeCell ref="I374:J374"/>
    <mergeCell ref="K374:L374"/>
    <mergeCell ref="M374:N374"/>
    <mergeCell ref="C373:D373"/>
    <mergeCell ref="E373:F373"/>
    <mergeCell ref="G373:H373"/>
    <mergeCell ref="I373:J373"/>
    <mergeCell ref="K373:L373"/>
    <mergeCell ref="M373:N373"/>
    <mergeCell ref="C372:D372"/>
    <mergeCell ref="E372:F372"/>
    <mergeCell ref="G372:H372"/>
    <mergeCell ref="I372:J372"/>
    <mergeCell ref="K372:L372"/>
    <mergeCell ref="M372:N372"/>
    <mergeCell ref="C377:D377"/>
    <mergeCell ref="E377:F377"/>
    <mergeCell ref="G377:H377"/>
    <mergeCell ref="I377:J377"/>
    <mergeCell ref="K377:L377"/>
    <mergeCell ref="M377:N377"/>
    <mergeCell ref="C376:D376"/>
    <mergeCell ref="E376:F376"/>
    <mergeCell ref="G376:H376"/>
    <mergeCell ref="I376:J376"/>
    <mergeCell ref="K376:L376"/>
    <mergeCell ref="M376:N376"/>
    <mergeCell ref="C375:D375"/>
    <mergeCell ref="E375:F375"/>
    <mergeCell ref="G375:H375"/>
    <mergeCell ref="I375:J375"/>
    <mergeCell ref="K375:L375"/>
    <mergeCell ref="M375:N375"/>
    <mergeCell ref="C380:D380"/>
    <mergeCell ref="E380:F380"/>
    <mergeCell ref="G380:H380"/>
    <mergeCell ref="I380:J380"/>
    <mergeCell ref="K380:L380"/>
    <mergeCell ref="M380:N380"/>
    <mergeCell ref="C379:D379"/>
    <mergeCell ref="E379:F379"/>
    <mergeCell ref="G379:H379"/>
    <mergeCell ref="I379:J379"/>
    <mergeCell ref="K379:L379"/>
    <mergeCell ref="M379:N379"/>
    <mergeCell ref="C378:D378"/>
    <mergeCell ref="E378:F378"/>
    <mergeCell ref="G378:H378"/>
    <mergeCell ref="I378:J378"/>
    <mergeCell ref="K378:L378"/>
    <mergeCell ref="M378:N378"/>
    <mergeCell ref="C383:D383"/>
    <mergeCell ref="E383:F383"/>
    <mergeCell ref="G383:H383"/>
    <mergeCell ref="I383:J383"/>
    <mergeCell ref="K383:L383"/>
    <mergeCell ref="M383:N383"/>
    <mergeCell ref="C382:D382"/>
    <mergeCell ref="E382:F382"/>
    <mergeCell ref="G382:H382"/>
    <mergeCell ref="I382:J382"/>
    <mergeCell ref="K382:L382"/>
    <mergeCell ref="M382:N382"/>
    <mergeCell ref="C381:D381"/>
    <mergeCell ref="E381:F381"/>
    <mergeCell ref="G381:H381"/>
    <mergeCell ref="I381:J381"/>
    <mergeCell ref="K381:L381"/>
    <mergeCell ref="M381:N381"/>
    <mergeCell ref="C386:D386"/>
    <mergeCell ref="E386:F386"/>
    <mergeCell ref="G386:H386"/>
    <mergeCell ref="I386:J386"/>
    <mergeCell ref="K386:L386"/>
    <mergeCell ref="M386:N386"/>
    <mergeCell ref="C385:D385"/>
    <mergeCell ref="E385:F385"/>
    <mergeCell ref="G385:H385"/>
    <mergeCell ref="I385:J385"/>
    <mergeCell ref="K385:L385"/>
    <mergeCell ref="M385:N385"/>
    <mergeCell ref="C384:D384"/>
    <mergeCell ref="E384:F384"/>
    <mergeCell ref="G384:H384"/>
    <mergeCell ref="I384:J384"/>
    <mergeCell ref="K384:L384"/>
    <mergeCell ref="M384:N384"/>
    <mergeCell ref="C389:D389"/>
    <mergeCell ref="E389:F389"/>
    <mergeCell ref="G389:H389"/>
    <mergeCell ref="I389:J389"/>
    <mergeCell ref="K389:L389"/>
    <mergeCell ref="M389:N389"/>
    <mergeCell ref="C388:D388"/>
    <mergeCell ref="E388:F388"/>
    <mergeCell ref="G388:H388"/>
    <mergeCell ref="I388:J388"/>
    <mergeCell ref="K388:L388"/>
    <mergeCell ref="M388:N388"/>
    <mergeCell ref="C387:D387"/>
    <mergeCell ref="E387:F387"/>
    <mergeCell ref="G387:H387"/>
    <mergeCell ref="I387:J387"/>
    <mergeCell ref="K387:L387"/>
    <mergeCell ref="M387:N387"/>
    <mergeCell ref="C393:D393"/>
    <mergeCell ref="E393:F393"/>
    <mergeCell ref="G393:H393"/>
    <mergeCell ref="I393:J393"/>
    <mergeCell ref="K393:L393"/>
    <mergeCell ref="M393:N393"/>
    <mergeCell ref="C391:D391"/>
    <mergeCell ref="E391:F391"/>
    <mergeCell ref="G391:H391"/>
    <mergeCell ref="I391:J391"/>
    <mergeCell ref="K391:L391"/>
    <mergeCell ref="M391:N391"/>
    <mergeCell ref="C390:D390"/>
    <mergeCell ref="E390:F390"/>
    <mergeCell ref="G390:H390"/>
    <mergeCell ref="I390:J390"/>
    <mergeCell ref="K390:L390"/>
    <mergeCell ref="M390:N390"/>
    <mergeCell ref="C392:D392"/>
    <mergeCell ref="E392:F392"/>
    <mergeCell ref="G392:H392"/>
    <mergeCell ref="I392:J392"/>
    <mergeCell ref="K392:L392"/>
    <mergeCell ref="M392:N392"/>
    <mergeCell ref="A408:A410"/>
    <mergeCell ref="B408:B410"/>
    <mergeCell ref="C408:D410"/>
    <mergeCell ref="E408:J408"/>
    <mergeCell ref="K408:L410"/>
    <mergeCell ref="M408:N410"/>
    <mergeCell ref="C395:D395"/>
    <mergeCell ref="E395:F395"/>
    <mergeCell ref="G395:H395"/>
    <mergeCell ref="I395:J395"/>
    <mergeCell ref="K395:L395"/>
    <mergeCell ref="M395:N395"/>
    <mergeCell ref="C394:D394"/>
    <mergeCell ref="E394:F394"/>
    <mergeCell ref="G394:H394"/>
    <mergeCell ref="I394:J394"/>
    <mergeCell ref="K394:L394"/>
    <mergeCell ref="M394:N394"/>
    <mergeCell ref="C413:D413"/>
    <mergeCell ref="E413:F413"/>
    <mergeCell ref="G413:H413"/>
    <mergeCell ref="I413:J413"/>
    <mergeCell ref="K413:L413"/>
    <mergeCell ref="M413:N413"/>
    <mergeCell ref="C412:D412"/>
    <mergeCell ref="E412:F412"/>
    <mergeCell ref="G412:H412"/>
    <mergeCell ref="I412:J412"/>
    <mergeCell ref="K412:L412"/>
    <mergeCell ref="M412:N412"/>
    <mergeCell ref="O408:O410"/>
    <mergeCell ref="E409:F410"/>
    <mergeCell ref="G409:H410"/>
    <mergeCell ref="I409:J410"/>
    <mergeCell ref="C411:D411"/>
    <mergeCell ref="E411:F411"/>
    <mergeCell ref="G411:H411"/>
    <mergeCell ref="I411:J411"/>
    <mergeCell ref="K411:L411"/>
    <mergeCell ref="M411:N411"/>
    <mergeCell ref="C416:D416"/>
    <mergeCell ref="E416:F416"/>
    <mergeCell ref="G416:H416"/>
    <mergeCell ref="I416:J416"/>
    <mergeCell ref="K416:L416"/>
    <mergeCell ref="M416:N416"/>
    <mergeCell ref="C415:D415"/>
    <mergeCell ref="E415:F415"/>
    <mergeCell ref="G415:H415"/>
    <mergeCell ref="I415:J415"/>
    <mergeCell ref="K415:L415"/>
    <mergeCell ref="M415:N415"/>
    <mergeCell ref="C414:D414"/>
    <mergeCell ref="E414:F414"/>
    <mergeCell ref="G414:H414"/>
    <mergeCell ref="I414:J414"/>
    <mergeCell ref="K414:L414"/>
    <mergeCell ref="M414:N414"/>
    <mergeCell ref="C419:D419"/>
    <mergeCell ref="E419:F419"/>
    <mergeCell ref="G419:H419"/>
    <mergeCell ref="I419:J419"/>
    <mergeCell ref="K419:L419"/>
    <mergeCell ref="M419:N419"/>
    <mergeCell ref="C418:D418"/>
    <mergeCell ref="E418:F418"/>
    <mergeCell ref="G418:H418"/>
    <mergeCell ref="I418:J418"/>
    <mergeCell ref="K418:L418"/>
    <mergeCell ref="M418:N418"/>
    <mergeCell ref="C417:D417"/>
    <mergeCell ref="E417:F417"/>
    <mergeCell ref="G417:H417"/>
    <mergeCell ref="I417:J417"/>
    <mergeCell ref="K417:L417"/>
    <mergeCell ref="M417:N417"/>
    <mergeCell ref="C422:D422"/>
    <mergeCell ref="E422:F422"/>
    <mergeCell ref="G422:H422"/>
    <mergeCell ref="I422:J422"/>
    <mergeCell ref="K422:L422"/>
    <mergeCell ref="M422:N422"/>
    <mergeCell ref="C421:D421"/>
    <mergeCell ref="E421:F421"/>
    <mergeCell ref="G421:H421"/>
    <mergeCell ref="I421:J421"/>
    <mergeCell ref="K421:L421"/>
    <mergeCell ref="M421:N421"/>
    <mergeCell ref="C420:D420"/>
    <mergeCell ref="E420:F420"/>
    <mergeCell ref="G420:H420"/>
    <mergeCell ref="I420:J420"/>
    <mergeCell ref="K420:L420"/>
    <mergeCell ref="M420:N420"/>
    <mergeCell ref="C425:D425"/>
    <mergeCell ref="E425:F425"/>
    <mergeCell ref="G425:H425"/>
    <mergeCell ref="I425:J425"/>
    <mergeCell ref="K425:L425"/>
    <mergeCell ref="M425:N425"/>
    <mergeCell ref="C424:D424"/>
    <mergeCell ref="E424:F424"/>
    <mergeCell ref="G424:H424"/>
    <mergeCell ref="I424:J424"/>
    <mergeCell ref="K424:L424"/>
    <mergeCell ref="M424:N424"/>
    <mergeCell ref="C423:D423"/>
    <mergeCell ref="E423:F423"/>
    <mergeCell ref="G423:H423"/>
    <mergeCell ref="I423:J423"/>
    <mergeCell ref="K423:L423"/>
    <mergeCell ref="M423:N423"/>
    <mergeCell ref="C428:D428"/>
    <mergeCell ref="E428:F428"/>
    <mergeCell ref="G428:H428"/>
    <mergeCell ref="I428:J428"/>
    <mergeCell ref="K428:L428"/>
    <mergeCell ref="M428:N428"/>
    <mergeCell ref="C427:D427"/>
    <mergeCell ref="E427:F427"/>
    <mergeCell ref="G427:H427"/>
    <mergeCell ref="I427:J427"/>
    <mergeCell ref="K427:L427"/>
    <mergeCell ref="M427:N427"/>
    <mergeCell ref="C426:D426"/>
    <mergeCell ref="E426:F426"/>
    <mergeCell ref="G426:H426"/>
    <mergeCell ref="I426:J426"/>
    <mergeCell ref="K426:L426"/>
    <mergeCell ref="M426:N426"/>
    <mergeCell ref="C431:D431"/>
    <mergeCell ref="E431:F431"/>
    <mergeCell ref="G431:H431"/>
    <mergeCell ref="I431:J431"/>
    <mergeCell ref="K431:L431"/>
    <mergeCell ref="M431:N431"/>
    <mergeCell ref="C430:D430"/>
    <mergeCell ref="E430:F430"/>
    <mergeCell ref="G430:H430"/>
    <mergeCell ref="I430:J430"/>
    <mergeCell ref="K430:L430"/>
    <mergeCell ref="M430:N430"/>
    <mergeCell ref="C429:D429"/>
    <mergeCell ref="E429:F429"/>
    <mergeCell ref="G429:H429"/>
    <mergeCell ref="I429:J429"/>
    <mergeCell ref="K429:L429"/>
    <mergeCell ref="M429:N429"/>
    <mergeCell ref="C434:D434"/>
    <mergeCell ref="E434:F434"/>
    <mergeCell ref="G434:H434"/>
    <mergeCell ref="I434:J434"/>
    <mergeCell ref="K434:L434"/>
    <mergeCell ref="M434:N434"/>
    <mergeCell ref="C433:D433"/>
    <mergeCell ref="E433:F433"/>
    <mergeCell ref="G433:H433"/>
    <mergeCell ref="I433:J433"/>
    <mergeCell ref="K433:L433"/>
    <mergeCell ref="M433:N433"/>
    <mergeCell ref="C432:D432"/>
    <mergeCell ref="E432:F432"/>
    <mergeCell ref="G432:H432"/>
    <mergeCell ref="I432:J432"/>
    <mergeCell ref="K432:L432"/>
    <mergeCell ref="M432:N432"/>
    <mergeCell ref="A448:A450"/>
    <mergeCell ref="B448:B450"/>
    <mergeCell ref="C448:D450"/>
    <mergeCell ref="E448:J448"/>
    <mergeCell ref="K448:L450"/>
    <mergeCell ref="M448:N450"/>
    <mergeCell ref="C436:D436"/>
    <mergeCell ref="E436:F436"/>
    <mergeCell ref="G436:H436"/>
    <mergeCell ref="I436:J436"/>
    <mergeCell ref="K436:L436"/>
    <mergeCell ref="M436:N436"/>
    <mergeCell ref="C435:D435"/>
    <mergeCell ref="E435:F435"/>
    <mergeCell ref="G435:H435"/>
    <mergeCell ref="I435:J435"/>
    <mergeCell ref="K435:L435"/>
    <mergeCell ref="M435:N435"/>
    <mergeCell ref="C453:D453"/>
    <mergeCell ref="E453:F453"/>
    <mergeCell ref="G453:H453"/>
    <mergeCell ref="I453:J453"/>
    <mergeCell ref="K453:L453"/>
    <mergeCell ref="M453:N453"/>
    <mergeCell ref="C452:D452"/>
    <mergeCell ref="E452:F452"/>
    <mergeCell ref="G452:H452"/>
    <mergeCell ref="I452:J452"/>
    <mergeCell ref="K452:L452"/>
    <mergeCell ref="M452:N452"/>
    <mergeCell ref="O448:O450"/>
    <mergeCell ref="E449:F450"/>
    <mergeCell ref="G449:H450"/>
    <mergeCell ref="I449:J450"/>
    <mergeCell ref="C451:D451"/>
    <mergeCell ref="E451:F451"/>
    <mergeCell ref="G451:H451"/>
    <mergeCell ref="I451:J451"/>
    <mergeCell ref="K451:L451"/>
    <mergeCell ref="M451:N451"/>
    <mergeCell ref="C456:D456"/>
    <mergeCell ref="E456:F456"/>
    <mergeCell ref="G456:H456"/>
    <mergeCell ref="I456:J456"/>
    <mergeCell ref="K456:L456"/>
    <mergeCell ref="M456:N456"/>
    <mergeCell ref="C455:D455"/>
    <mergeCell ref="E455:F455"/>
    <mergeCell ref="G455:H455"/>
    <mergeCell ref="I455:J455"/>
    <mergeCell ref="K455:L455"/>
    <mergeCell ref="M455:N455"/>
    <mergeCell ref="C454:D454"/>
    <mergeCell ref="E454:F454"/>
    <mergeCell ref="G454:H454"/>
    <mergeCell ref="I454:J454"/>
    <mergeCell ref="K454:L454"/>
    <mergeCell ref="M454:N454"/>
    <mergeCell ref="C459:D459"/>
    <mergeCell ref="E459:F459"/>
    <mergeCell ref="G459:H459"/>
    <mergeCell ref="I459:J459"/>
    <mergeCell ref="K459:L459"/>
    <mergeCell ref="M459:N459"/>
    <mergeCell ref="C458:D458"/>
    <mergeCell ref="E458:F458"/>
    <mergeCell ref="G458:H458"/>
    <mergeCell ref="I458:J458"/>
    <mergeCell ref="K458:L458"/>
    <mergeCell ref="M458:N458"/>
    <mergeCell ref="C457:D457"/>
    <mergeCell ref="E457:F457"/>
    <mergeCell ref="G457:H457"/>
    <mergeCell ref="I457:J457"/>
    <mergeCell ref="K457:L457"/>
    <mergeCell ref="M457:N457"/>
    <mergeCell ref="C462:D462"/>
    <mergeCell ref="E462:F462"/>
    <mergeCell ref="G462:H462"/>
    <mergeCell ref="I462:J462"/>
    <mergeCell ref="K462:L462"/>
    <mergeCell ref="M462:N462"/>
    <mergeCell ref="C461:D461"/>
    <mergeCell ref="E461:F461"/>
    <mergeCell ref="G461:H461"/>
    <mergeCell ref="I461:J461"/>
    <mergeCell ref="K461:L461"/>
    <mergeCell ref="M461:N461"/>
    <mergeCell ref="C460:D460"/>
    <mergeCell ref="E460:F460"/>
    <mergeCell ref="G460:H460"/>
    <mergeCell ref="I460:J460"/>
    <mergeCell ref="K460:L460"/>
    <mergeCell ref="M460:N460"/>
    <mergeCell ref="C465:D465"/>
    <mergeCell ref="E465:F465"/>
    <mergeCell ref="G465:H465"/>
    <mergeCell ref="I465:J465"/>
    <mergeCell ref="K465:L465"/>
    <mergeCell ref="M465:N465"/>
    <mergeCell ref="C464:D464"/>
    <mergeCell ref="E464:F464"/>
    <mergeCell ref="G464:H464"/>
    <mergeCell ref="I464:J464"/>
    <mergeCell ref="K464:L464"/>
    <mergeCell ref="M464:N464"/>
    <mergeCell ref="C463:D463"/>
    <mergeCell ref="E463:F463"/>
    <mergeCell ref="G463:H463"/>
    <mergeCell ref="I463:J463"/>
    <mergeCell ref="K463:L463"/>
    <mergeCell ref="M463:N463"/>
    <mergeCell ref="C468:D468"/>
    <mergeCell ref="E468:F468"/>
    <mergeCell ref="G468:H468"/>
    <mergeCell ref="I468:J468"/>
    <mergeCell ref="K468:L468"/>
    <mergeCell ref="M468:N468"/>
    <mergeCell ref="C467:D467"/>
    <mergeCell ref="E467:F467"/>
    <mergeCell ref="G467:H467"/>
    <mergeCell ref="I467:J467"/>
    <mergeCell ref="K467:L467"/>
    <mergeCell ref="M467:N467"/>
    <mergeCell ref="C466:D466"/>
    <mergeCell ref="E466:F466"/>
    <mergeCell ref="G466:H466"/>
    <mergeCell ref="I466:J466"/>
    <mergeCell ref="K466:L466"/>
    <mergeCell ref="M466:N466"/>
    <mergeCell ref="C471:D471"/>
    <mergeCell ref="E471:F471"/>
    <mergeCell ref="G471:H471"/>
    <mergeCell ref="I471:J471"/>
    <mergeCell ref="K471:L471"/>
    <mergeCell ref="M471:N471"/>
    <mergeCell ref="C470:D470"/>
    <mergeCell ref="E470:F470"/>
    <mergeCell ref="G470:H470"/>
    <mergeCell ref="I470:J470"/>
    <mergeCell ref="K470:L470"/>
    <mergeCell ref="M470:N470"/>
    <mergeCell ref="C469:D469"/>
    <mergeCell ref="E469:F469"/>
    <mergeCell ref="G469:H469"/>
    <mergeCell ref="I469:J469"/>
    <mergeCell ref="K469:L469"/>
    <mergeCell ref="M469:N469"/>
    <mergeCell ref="C474:D474"/>
    <mergeCell ref="E474:F474"/>
    <mergeCell ref="G474:H474"/>
    <mergeCell ref="I474:J474"/>
    <mergeCell ref="K474:L474"/>
    <mergeCell ref="M474:N474"/>
    <mergeCell ref="C473:D473"/>
    <mergeCell ref="E473:F473"/>
    <mergeCell ref="G473:H473"/>
    <mergeCell ref="I473:J473"/>
    <mergeCell ref="K473:L473"/>
    <mergeCell ref="M473:N473"/>
    <mergeCell ref="C472:D472"/>
    <mergeCell ref="E472:F472"/>
    <mergeCell ref="G472:H472"/>
    <mergeCell ref="I472:J472"/>
    <mergeCell ref="K472:L472"/>
    <mergeCell ref="M472:N472"/>
    <mergeCell ref="C477:D477"/>
    <mergeCell ref="E477:F477"/>
    <mergeCell ref="G477:H477"/>
    <mergeCell ref="I477:J477"/>
    <mergeCell ref="K477:L477"/>
    <mergeCell ref="M477:N477"/>
    <mergeCell ref="C476:D476"/>
    <mergeCell ref="E476:F476"/>
    <mergeCell ref="G476:H476"/>
    <mergeCell ref="I476:J476"/>
    <mergeCell ref="K476:L476"/>
    <mergeCell ref="M476:N476"/>
    <mergeCell ref="C475:D475"/>
    <mergeCell ref="E475:F475"/>
    <mergeCell ref="G475:H475"/>
    <mergeCell ref="I475:J475"/>
    <mergeCell ref="K475:L475"/>
    <mergeCell ref="M475:N475"/>
    <mergeCell ref="A488:A490"/>
    <mergeCell ref="B488:B490"/>
    <mergeCell ref="C488:D490"/>
    <mergeCell ref="E488:J488"/>
    <mergeCell ref="K488:L490"/>
    <mergeCell ref="M488:N490"/>
    <mergeCell ref="C479:D479"/>
    <mergeCell ref="E479:F479"/>
    <mergeCell ref="G479:H479"/>
    <mergeCell ref="I479:J479"/>
    <mergeCell ref="K479:L479"/>
    <mergeCell ref="M479:N479"/>
    <mergeCell ref="C478:D478"/>
    <mergeCell ref="E478:F478"/>
    <mergeCell ref="G478:H478"/>
    <mergeCell ref="I478:J478"/>
    <mergeCell ref="K478:L478"/>
    <mergeCell ref="M478:N478"/>
    <mergeCell ref="C493:D493"/>
    <mergeCell ref="E493:F493"/>
    <mergeCell ref="G493:H493"/>
    <mergeCell ref="I493:J493"/>
    <mergeCell ref="K493:L493"/>
    <mergeCell ref="M493:N493"/>
    <mergeCell ref="C492:D492"/>
    <mergeCell ref="E492:F492"/>
    <mergeCell ref="G492:H492"/>
    <mergeCell ref="I492:J492"/>
    <mergeCell ref="K492:L492"/>
    <mergeCell ref="M492:N492"/>
    <mergeCell ref="O488:O490"/>
    <mergeCell ref="E489:F490"/>
    <mergeCell ref="G489:H490"/>
    <mergeCell ref="I489:J490"/>
    <mergeCell ref="C491:D491"/>
    <mergeCell ref="E491:F491"/>
    <mergeCell ref="G491:H491"/>
    <mergeCell ref="I491:J491"/>
    <mergeCell ref="K491:L491"/>
    <mergeCell ref="M491:N491"/>
    <mergeCell ref="C496:D496"/>
    <mergeCell ref="E496:F496"/>
    <mergeCell ref="G496:H496"/>
    <mergeCell ref="I496:J496"/>
    <mergeCell ref="K496:L496"/>
    <mergeCell ref="M496:N496"/>
    <mergeCell ref="C495:D495"/>
    <mergeCell ref="E495:F495"/>
    <mergeCell ref="G495:H495"/>
    <mergeCell ref="I495:J495"/>
    <mergeCell ref="K495:L495"/>
    <mergeCell ref="M495:N495"/>
    <mergeCell ref="C494:D494"/>
    <mergeCell ref="E494:F494"/>
    <mergeCell ref="G494:H494"/>
    <mergeCell ref="I494:J494"/>
    <mergeCell ref="K494:L494"/>
    <mergeCell ref="M494:N494"/>
    <mergeCell ref="C499:D499"/>
    <mergeCell ref="E499:F499"/>
    <mergeCell ref="G499:H499"/>
    <mergeCell ref="I499:J499"/>
    <mergeCell ref="K499:L499"/>
    <mergeCell ref="M499:N499"/>
    <mergeCell ref="C498:D498"/>
    <mergeCell ref="E498:F498"/>
    <mergeCell ref="G498:H498"/>
    <mergeCell ref="I498:J498"/>
    <mergeCell ref="K498:L498"/>
    <mergeCell ref="M498:N498"/>
    <mergeCell ref="C497:D497"/>
    <mergeCell ref="E497:F497"/>
    <mergeCell ref="G497:H497"/>
    <mergeCell ref="I497:J497"/>
    <mergeCell ref="K497:L497"/>
    <mergeCell ref="M497:N497"/>
    <mergeCell ref="C502:D502"/>
    <mergeCell ref="E502:F502"/>
    <mergeCell ref="G502:H502"/>
    <mergeCell ref="I502:J502"/>
    <mergeCell ref="K502:L502"/>
    <mergeCell ref="M502:N502"/>
    <mergeCell ref="C501:D501"/>
    <mergeCell ref="E501:F501"/>
    <mergeCell ref="G501:H501"/>
    <mergeCell ref="I501:J501"/>
    <mergeCell ref="K501:L501"/>
    <mergeCell ref="M501:N501"/>
    <mergeCell ref="C500:D500"/>
    <mergeCell ref="E500:F500"/>
    <mergeCell ref="G500:H500"/>
    <mergeCell ref="I500:J500"/>
    <mergeCell ref="K500:L500"/>
    <mergeCell ref="M500:N500"/>
    <mergeCell ref="C505:D505"/>
    <mergeCell ref="E505:F505"/>
    <mergeCell ref="G505:H505"/>
    <mergeCell ref="I505:J505"/>
    <mergeCell ref="K505:L505"/>
    <mergeCell ref="M505:N505"/>
    <mergeCell ref="C504:D504"/>
    <mergeCell ref="E504:F504"/>
    <mergeCell ref="G504:H504"/>
    <mergeCell ref="I504:J504"/>
    <mergeCell ref="K504:L504"/>
    <mergeCell ref="M504:N504"/>
    <mergeCell ref="C503:D503"/>
    <mergeCell ref="E503:F503"/>
    <mergeCell ref="G503:H503"/>
    <mergeCell ref="I503:J503"/>
    <mergeCell ref="K503:L503"/>
    <mergeCell ref="M503:N503"/>
    <mergeCell ref="C508:D508"/>
    <mergeCell ref="E508:F508"/>
    <mergeCell ref="G508:H508"/>
    <mergeCell ref="I508:J508"/>
    <mergeCell ref="K508:L508"/>
    <mergeCell ref="M508:N508"/>
    <mergeCell ref="C507:D507"/>
    <mergeCell ref="E507:F507"/>
    <mergeCell ref="G507:H507"/>
    <mergeCell ref="I507:J507"/>
    <mergeCell ref="K507:L507"/>
    <mergeCell ref="M507:N507"/>
    <mergeCell ref="C506:D506"/>
    <mergeCell ref="E506:F506"/>
    <mergeCell ref="G506:H506"/>
    <mergeCell ref="I506:J506"/>
    <mergeCell ref="K506:L506"/>
    <mergeCell ref="M506:N506"/>
    <mergeCell ref="C511:D511"/>
    <mergeCell ref="E511:F511"/>
    <mergeCell ref="G511:H511"/>
    <mergeCell ref="I511:J511"/>
    <mergeCell ref="K511:L511"/>
    <mergeCell ref="M511:N511"/>
    <mergeCell ref="C510:D510"/>
    <mergeCell ref="E510:F510"/>
    <mergeCell ref="G510:H510"/>
    <mergeCell ref="I510:J510"/>
    <mergeCell ref="K510:L510"/>
    <mergeCell ref="M510:N510"/>
    <mergeCell ref="C509:D509"/>
    <mergeCell ref="E509:F509"/>
    <mergeCell ref="G509:H509"/>
    <mergeCell ref="I509:J509"/>
    <mergeCell ref="K509:L509"/>
    <mergeCell ref="M509:N509"/>
    <mergeCell ref="C515:D515"/>
    <mergeCell ref="E515:F515"/>
    <mergeCell ref="G515:H515"/>
    <mergeCell ref="I515:J515"/>
    <mergeCell ref="K515:L515"/>
    <mergeCell ref="M515:N515"/>
    <mergeCell ref="C514:D514"/>
    <mergeCell ref="E514:F514"/>
    <mergeCell ref="G514:H514"/>
    <mergeCell ref="I514:J514"/>
    <mergeCell ref="K514:L514"/>
    <mergeCell ref="M514:N514"/>
    <mergeCell ref="C512:D512"/>
    <mergeCell ref="E512:F512"/>
    <mergeCell ref="G512:H512"/>
    <mergeCell ref="I512:J512"/>
    <mergeCell ref="K512:L512"/>
    <mergeCell ref="M512:N512"/>
    <mergeCell ref="C513:D513"/>
    <mergeCell ref="E513:F513"/>
    <mergeCell ref="G513:H513"/>
    <mergeCell ref="I513:J513"/>
    <mergeCell ref="K513:L513"/>
    <mergeCell ref="M513:N513"/>
    <mergeCell ref="O529:O531"/>
    <mergeCell ref="E530:F531"/>
    <mergeCell ref="G530:H531"/>
    <mergeCell ref="I530:J531"/>
    <mergeCell ref="C532:D532"/>
    <mergeCell ref="E532:F532"/>
    <mergeCell ref="G532:H532"/>
    <mergeCell ref="I532:J532"/>
    <mergeCell ref="K532:L532"/>
    <mergeCell ref="M532:N532"/>
    <mergeCell ref="A529:A531"/>
    <mergeCell ref="B529:B531"/>
    <mergeCell ref="C529:D531"/>
    <mergeCell ref="E529:J529"/>
    <mergeCell ref="K529:L531"/>
    <mergeCell ref="M529:N531"/>
    <mergeCell ref="C516:D516"/>
    <mergeCell ref="E516:F516"/>
    <mergeCell ref="G516:H516"/>
    <mergeCell ref="I516:J516"/>
    <mergeCell ref="K516:L516"/>
    <mergeCell ref="M516:N516"/>
    <mergeCell ref="M534:N534"/>
    <mergeCell ref="C535:D535"/>
    <mergeCell ref="E535:F535"/>
    <mergeCell ref="G535:H535"/>
    <mergeCell ref="I535:J535"/>
    <mergeCell ref="K535:L535"/>
    <mergeCell ref="M535:N535"/>
    <mergeCell ref="C533:D533"/>
    <mergeCell ref="E533:F533"/>
    <mergeCell ref="G533:H533"/>
    <mergeCell ref="K533:L533"/>
    <mergeCell ref="M533:N533"/>
    <mergeCell ref="C534:D534"/>
    <mergeCell ref="E534:F534"/>
    <mergeCell ref="G534:H534"/>
    <mergeCell ref="I534:J534"/>
    <mergeCell ref="K534:L534"/>
    <mergeCell ref="C538:D538"/>
    <mergeCell ref="E538:F538"/>
    <mergeCell ref="G538:H538"/>
    <mergeCell ref="I538:J538"/>
    <mergeCell ref="K538:L538"/>
    <mergeCell ref="M538:N538"/>
    <mergeCell ref="C537:D537"/>
    <mergeCell ref="E537:F537"/>
    <mergeCell ref="G537:H537"/>
    <mergeCell ref="I537:J537"/>
    <mergeCell ref="K537:L537"/>
    <mergeCell ref="M537:N537"/>
    <mergeCell ref="C536:D536"/>
    <mergeCell ref="E536:F536"/>
    <mergeCell ref="G536:H536"/>
    <mergeCell ref="I536:J536"/>
    <mergeCell ref="K536:L536"/>
    <mergeCell ref="M536:N536"/>
    <mergeCell ref="C541:D541"/>
    <mergeCell ref="E541:F541"/>
    <mergeCell ref="G541:H541"/>
    <mergeCell ref="I541:J541"/>
    <mergeCell ref="K541:L541"/>
    <mergeCell ref="M541:N541"/>
    <mergeCell ref="C540:D540"/>
    <mergeCell ref="E540:F540"/>
    <mergeCell ref="G540:H540"/>
    <mergeCell ref="I540:J540"/>
    <mergeCell ref="K540:L540"/>
    <mergeCell ref="M540:N540"/>
    <mergeCell ref="C539:D539"/>
    <mergeCell ref="E539:F539"/>
    <mergeCell ref="G539:H539"/>
    <mergeCell ref="I539:J539"/>
    <mergeCell ref="K539:L539"/>
    <mergeCell ref="M539:N539"/>
    <mergeCell ref="C544:D544"/>
    <mergeCell ref="E544:F544"/>
    <mergeCell ref="G544:H544"/>
    <mergeCell ref="I544:J544"/>
    <mergeCell ref="K544:L544"/>
    <mergeCell ref="M544:N544"/>
    <mergeCell ref="C543:D543"/>
    <mergeCell ref="E543:F543"/>
    <mergeCell ref="G543:H543"/>
    <mergeCell ref="I543:J543"/>
    <mergeCell ref="K543:L543"/>
    <mergeCell ref="M543:N543"/>
    <mergeCell ref="C542:D542"/>
    <mergeCell ref="E542:F542"/>
    <mergeCell ref="G542:H542"/>
    <mergeCell ref="I542:J542"/>
    <mergeCell ref="K542:L542"/>
    <mergeCell ref="M542:N542"/>
    <mergeCell ref="C547:D547"/>
    <mergeCell ref="E547:F547"/>
    <mergeCell ref="G547:H547"/>
    <mergeCell ref="I547:J547"/>
    <mergeCell ref="K547:L547"/>
    <mergeCell ref="M547:N547"/>
    <mergeCell ref="C546:D546"/>
    <mergeCell ref="E546:F546"/>
    <mergeCell ref="G546:H546"/>
    <mergeCell ref="I546:J546"/>
    <mergeCell ref="K546:L546"/>
    <mergeCell ref="M546:N546"/>
    <mergeCell ref="C545:D545"/>
    <mergeCell ref="E545:F545"/>
    <mergeCell ref="G545:H545"/>
    <mergeCell ref="I545:J545"/>
    <mergeCell ref="K545:L545"/>
    <mergeCell ref="M545:N545"/>
    <mergeCell ref="C550:D550"/>
    <mergeCell ref="E550:F550"/>
    <mergeCell ref="G550:H550"/>
    <mergeCell ref="I550:J550"/>
    <mergeCell ref="K550:L550"/>
    <mergeCell ref="M550:N550"/>
    <mergeCell ref="C549:D549"/>
    <mergeCell ref="E549:F549"/>
    <mergeCell ref="G549:H549"/>
    <mergeCell ref="I549:J549"/>
    <mergeCell ref="K549:L549"/>
    <mergeCell ref="M549:N549"/>
    <mergeCell ref="C548:D548"/>
    <mergeCell ref="E548:F548"/>
    <mergeCell ref="G548:H548"/>
    <mergeCell ref="I548:J548"/>
    <mergeCell ref="K548:L548"/>
    <mergeCell ref="M548:N548"/>
    <mergeCell ref="C553:D553"/>
    <mergeCell ref="E553:F553"/>
    <mergeCell ref="G553:H553"/>
    <mergeCell ref="I553:J553"/>
    <mergeCell ref="K553:L553"/>
    <mergeCell ref="M553:N553"/>
    <mergeCell ref="C552:D552"/>
    <mergeCell ref="E552:F552"/>
    <mergeCell ref="G552:H552"/>
    <mergeCell ref="I552:J552"/>
    <mergeCell ref="K552:L552"/>
    <mergeCell ref="M552:N552"/>
    <mergeCell ref="C551:D551"/>
    <mergeCell ref="E551:F551"/>
    <mergeCell ref="G551:H551"/>
    <mergeCell ref="I551:J551"/>
    <mergeCell ref="K551:L551"/>
    <mergeCell ref="M551:N551"/>
    <mergeCell ref="C556:D556"/>
    <mergeCell ref="E556:F556"/>
    <mergeCell ref="G556:H556"/>
    <mergeCell ref="I556:J556"/>
    <mergeCell ref="K556:L556"/>
    <mergeCell ref="M556:N556"/>
    <mergeCell ref="C555:D555"/>
    <mergeCell ref="E555:F555"/>
    <mergeCell ref="G555:H555"/>
    <mergeCell ref="I555:J555"/>
    <mergeCell ref="K555:L555"/>
    <mergeCell ref="M555:N555"/>
    <mergeCell ref="C554:D554"/>
    <mergeCell ref="E554:F554"/>
    <mergeCell ref="G554:H554"/>
    <mergeCell ref="I554:J554"/>
    <mergeCell ref="K554:L554"/>
    <mergeCell ref="M554:N554"/>
    <mergeCell ref="A567:A569"/>
    <mergeCell ref="B567:B569"/>
    <mergeCell ref="C567:D569"/>
    <mergeCell ref="E567:J567"/>
    <mergeCell ref="K567:L569"/>
    <mergeCell ref="M567:N569"/>
    <mergeCell ref="C558:D558"/>
    <mergeCell ref="E558:F558"/>
    <mergeCell ref="G558:H558"/>
    <mergeCell ref="I558:J558"/>
    <mergeCell ref="K558:L558"/>
    <mergeCell ref="M558:N558"/>
    <mergeCell ref="C557:D557"/>
    <mergeCell ref="E557:F557"/>
    <mergeCell ref="G557:H557"/>
    <mergeCell ref="I557:J557"/>
    <mergeCell ref="K557:L557"/>
    <mergeCell ref="M557:N557"/>
    <mergeCell ref="C572:D572"/>
    <mergeCell ref="E572:F572"/>
    <mergeCell ref="G572:H572"/>
    <mergeCell ref="I572:J572"/>
    <mergeCell ref="K572:L572"/>
    <mergeCell ref="M572:N572"/>
    <mergeCell ref="C571:D571"/>
    <mergeCell ref="E571:F571"/>
    <mergeCell ref="G571:H571"/>
    <mergeCell ref="I571:J571"/>
    <mergeCell ref="K571:L571"/>
    <mergeCell ref="M571:N571"/>
    <mergeCell ref="O567:O569"/>
    <mergeCell ref="E568:F569"/>
    <mergeCell ref="G568:H569"/>
    <mergeCell ref="I568:J569"/>
    <mergeCell ref="C570:D570"/>
    <mergeCell ref="E570:F570"/>
    <mergeCell ref="G570:H570"/>
    <mergeCell ref="I570:J570"/>
    <mergeCell ref="K570:L570"/>
    <mergeCell ref="M570:N570"/>
    <mergeCell ref="G575:H575"/>
    <mergeCell ref="I575:J575"/>
    <mergeCell ref="K575:L575"/>
    <mergeCell ref="M575:N575"/>
    <mergeCell ref="C574:D574"/>
    <mergeCell ref="E574:F574"/>
    <mergeCell ref="G574:H574"/>
    <mergeCell ref="I574:J574"/>
    <mergeCell ref="K574:L574"/>
    <mergeCell ref="M574:N574"/>
    <mergeCell ref="C579:D579"/>
    <mergeCell ref="E579:F579"/>
    <mergeCell ref="G579:H579"/>
    <mergeCell ref="I579:J579"/>
    <mergeCell ref="K579:L579"/>
    <mergeCell ref="M579:N579"/>
    <mergeCell ref="C578:D578"/>
    <mergeCell ref="E578:F578"/>
    <mergeCell ref="G578:H578"/>
    <mergeCell ref="I578:J578"/>
    <mergeCell ref="K578:L578"/>
    <mergeCell ref="M578:N578"/>
    <mergeCell ref="C577:D577"/>
    <mergeCell ref="E577:F577"/>
    <mergeCell ref="G577:H577"/>
    <mergeCell ref="I577:J577"/>
    <mergeCell ref="K577:L577"/>
    <mergeCell ref="M577:N577"/>
    <mergeCell ref="C582:D582"/>
    <mergeCell ref="E582:F582"/>
    <mergeCell ref="G582:H582"/>
    <mergeCell ref="I582:J582"/>
    <mergeCell ref="K582:L582"/>
    <mergeCell ref="M582:N582"/>
    <mergeCell ref="C581:D581"/>
    <mergeCell ref="E581:F581"/>
    <mergeCell ref="G581:H581"/>
    <mergeCell ref="I581:J581"/>
    <mergeCell ref="K581:L581"/>
    <mergeCell ref="M581:N581"/>
    <mergeCell ref="C580:D580"/>
    <mergeCell ref="E580:F580"/>
    <mergeCell ref="G580:H580"/>
    <mergeCell ref="I580:J580"/>
    <mergeCell ref="K580:L580"/>
    <mergeCell ref="M580:N580"/>
    <mergeCell ref="C585:D585"/>
    <mergeCell ref="E585:F585"/>
    <mergeCell ref="G585:H585"/>
    <mergeCell ref="I585:J585"/>
    <mergeCell ref="K585:L585"/>
    <mergeCell ref="M585:N585"/>
    <mergeCell ref="C584:D584"/>
    <mergeCell ref="E584:F584"/>
    <mergeCell ref="G584:H584"/>
    <mergeCell ref="I584:J584"/>
    <mergeCell ref="K584:L584"/>
    <mergeCell ref="M584:N584"/>
    <mergeCell ref="C583:D583"/>
    <mergeCell ref="E583:F583"/>
    <mergeCell ref="G583:H583"/>
    <mergeCell ref="I583:J583"/>
    <mergeCell ref="K583:L583"/>
    <mergeCell ref="M583:N583"/>
    <mergeCell ref="C588:D588"/>
    <mergeCell ref="E588:F588"/>
    <mergeCell ref="G588:H588"/>
    <mergeCell ref="I588:J588"/>
    <mergeCell ref="K588:L588"/>
    <mergeCell ref="M588:N588"/>
    <mergeCell ref="C587:D587"/>
    <mergeCell ref="E587:F587"/>
    <mergeCell ref="G587:H587"/>
    <mergeCell ref="I587:J587"/>
    <mergeCell ref="K587:L587"/>
    <mergeCell ref="M587:N587"/>
    <mergeCell ref="C586:D586"/>
    <mergeCell ref="E586:F586"/>
    <mergeCell ref="G586:H586"/>
    <mergeCell ref="I586:J586"/>
    <mergeCell ref="K586:L586"/>
    <mergeCell ref="M586:N586"/>
    <mergeCell ref="C591:D591"/>
    <mergeCell ref="E591:F591"/>
    <mergeCell ref="G591:H591"/>
    <mergeCell ref="I591:J591"/>
    <mergeCell ref="K591:L591"/>
    <mergeCell ref="M591:N591"/>
    <mergeCell ref="C590:D590"/>
    <mergeCell ref="E590:F590"/>
    <mergeCell ref="G590:H590"/>
    <mergeCell ref="I590:J590"/>
    <mergeCell ref="K590:L590"/>
    <mergeCell ref="M590:N590"/>
    <mergeCell ref="C589:D589"/>
    <mergeCell ref="E589:F589"/>
    <mergeCell ref="G589:H589"/>
    <mergeCell ref="I589:J589"/>
    <mergeCell ref="K589:L589"/>
    <mergeCell ref="M589:N589"/>
    <mergeCell ref="C595:D595"/>
    <mergeCell ref="E595:F595"/>
    <mergeCell ref="G595:H595"/>
    <mergeCell ref="I595:J595"/>
    <mergeCell ref="K595:L595"/>
    <mergeCell ref="M595:N595"/>
    <mergeCell ref="C593:D593"/>
    <mergeCell ref="E593:F593"/>
    <mergeCell ref="G593:H593"/>
    <mergeCell ref="I593:J593"/>
    <mergeCell ref="K593:L593"/>
    <mergeCell ref="M593:N593"/>
    <mergeCell ref="C592:D592"/>
    <mergeCell ref="E592:F592"/>
    <mergeCell ref="G592:H592"/>
    <mergeCell ref="I592:J592"/>
    <mergeCell ref="K592:L592"/>
    <mergeCell ref="M592:N592"/>
    <mergeCell ref="A609:A611"/>
    <mergeCell ref="B609:B611"/>
    <mergeCell ref="C609:D611"/>
    <mergeCell ref="E609:J609"/>
    <mergeCell ref="K609:L611"/>
    <mergeCell ref="M609:N611"/>
    <mergeCell ref="C597:D597"/>
    <mergeCell ref="E597:F597"/>
    <mergeCell ref="G597:H597"/>
    <mergeCell ref="I597:J597"/>
    <mergeCell ref="K597:L597"/>
    <mergeCell ref="M597:N597"/>
    <mergeCell ref="C596:D596"/>
    <mergeCell ref="E596:F596"/>
    <mergeCell ref="G596:H596"/>
    <mergeCell ref="I596:J596"/>
    <mergeCell ref="K596:L596"/>
    <mergeCell ref="M596:N596"/>
    <mergeCell ref="C614:D614"/>
    <mergeCell ref="E614:F614"/>
    <mergeCell ref="G614:H614"/>
    <mergeCell ref="I614:J614"/>
    <mergeCell ref="K614:L614"/>
    <mergeCell ref="M614:N614"/>
    <mergeCell ref="C613:D613"/>
    <mergeCell ref="E613:F613"/>
    <mergeCell ref="G613:H613"/>
    <mergeCell ref="I613:J613"/>
    <mergeCell ref="K613:L613"/>
    <mergeCell ref="M613:N613"/>
    <mergeCell ref="O609:O611"/>
    <mergeCell ref="E610:F611"/>
    <mergeCell ref="G610:H611"/>
    <mergeCell ref="I610:J611"/>
    <mergeCell ref="C612:D612"/>
    <mergeCell ref="E612:F612"/>
    <mergeCell ref="G612:H612"/>
    <mergeCell ref="I612:J612"/>
    <mergeCell ref="K612:L612"/>
    <mergeCell ref="M612:N612"/>
    <mergeCell ref="C617:D617"/>
    <mergeCell ref="E617:F617"/>
    <mergeCell ref="G617:H617"/>
    <mergeCell ref="I617:J617"/>
    <mergeCell ref="K617:L617"/>
    <mergeCell ref="M617:N617"/>
    <mergeCell ref="C616:D616"/>
    <mergeCell ref="E616:F616"/>
    <mergeCell ref="G616:H616"/>
    <mergeCell ref="I616:J616"/>
    <mergeCell ref="K616:L616"/>
    <mergeCell ref="M616:N616"/>
    <mergeCell ref="C615:D615"/>
    <mergeCell ref="E615:F615"/>
    <mergeCell ref="G615:H615"/>
    <mergeCell ref="I615:J615"/>
    <mergeCell ref="K615:L615"/>
    <mergeCell ref="M615:N615"/>
    <mergeCell ref="C620:D620"/>
    <mergeCell ref="E620:F620"/>
    <mergeCell ref="G620:H620"/>
    <mergeCell ref="I620:J620"/>
    <mergeCell ref="K620:L620"/>
    <mergeCell ref="M620:N620"/>
    <mergeCell ref="C619:D619"/>
    <mergeCell ref="E619:F619"/>
    <mergeCell ref="G619:H619"/>
    <mergeCell ref="I619:J619"/>
    <mergeCell ref="K619:L619"/>
    <mergeCell ref="M619:N619"/>
    <mergeCell ref="C618:D618"/>
    <mergeCell ref="E618:F618"/>
    <mergeCell ref="G618:H618"/>
    <mergeCell ref="I618:J618"/>
    <mergeCell ref="K618:L618"/>
    <mergeCell ref="M618:N618"/>
    <mergeCell ref="C623:D623"/>
    <mergeCell ref="E623:F623"/>
    <mergeCell ref="G623:H623"/>
    <mergeCell ref="I623:J623"/>
    <mergeCell ref="K623:L623"/>
    <mergeCell ref="M623:N623"/>
    <mergeCell ref="C622:D622"/>
    <mergeCell ref="E622:F622"/>
    <mergeCell ref="G622:H622"/>
    <mergeCell ref="I622:J622"/>
    <mergeCell ref="K622:L622"/>
    <mergeCell ref="M622:N622"/>
    <mergeCell ref="C621:D621"/>
    <mergeCell ref="E621:F621"/>
    <mergeCell ref="G621:H621"/>
    <mergeCell ref="I621:J621"/>
    <mergeCell ref="K621:L621"/>
    <mergeCell ref="M621:N621"/>
    <mergeCell ref="C626:D626"/>
    <mergeCell ref="E626:F626"/>
    <mergeCell ref="G626:H626"/>
    <mergeCell ref="I626:J626"/>
    <mergeCell ref="K626:L626"/>
    <mergeCell ref="M626:N626"/>
    <mergeCell ref="C625:D625"/>
    <mergeCell ref="E625:F625"/>
    <mergeCell ref="G625:H625"/>
    <mergeCell ref="I625:J625"/>
    <mergeCell ref="K625:L625"/>
    <mergeCell ref="M625:N625"/>
    <mergeCell ref="C624:D624"/>
    <mergeCell ref="E624:F624"/>
    <mergeCell ref="G624:H624"/>
    <mergeCell ref="I624:J624"/>
    <mergeCell ref="K624:L624"/>
    <mergeCell ref="M624:N624"/>
    <mergeCell ref="C629:D629"/>
    <mergeCell ref="E629:F629"/>
    <mergeCell ref="G629:H629"/>
    <mergeCell ref="I629:J629"/>
    <mergeCell ref="K629:L629"/>
    <mergeCell ref="M629:N629"/>
    <mergeCell ref="C628:D628"/>
    <mergeCell ref="E628:F628"/>
    <mergeCell ref="G628:H628"/>
    <mergeCell ref="I628:J628"/>
    <mergeCell ref="K628:L628"/>
    <mergeCell ref="M628:N628"/>
    <mergeCell ref="C627:D627"/>
    <mergeCell ref="E627:F627"/>
    <mergeCell ref="G627:H627"/>
    <mergeCell ref="I627:J627"/>
    <mergeCell ref="K627:L627"/>
    <mergeCell ref="M627:N627"/>
    <mergeCell ref="C632:D632"/>
    <mergeCell ref="E632:F632"/>
    <mergeCell ref="G632:H632"/>
    <mergeCell ref="I632:J632"/>
    <mergeCell ref="K632:L632"/>
    <mergeCell ref="M632:N632"/>
    <mergeCell ref="C631:D631"/>
    <mergeCell ref="E631:F631"/>
    <mergeCell ref="G631:H631"/>
    <mergeCell ref="I631:J631"/>
    <mergeCell ref="K631:L631"/>
    <mergeCell ref="M631:N631"/>
    <mergeCell ref="C630:D630"/>
    <mergeCell ref="E630:F630"/>
    <mergeCell ref="G630:H630"/>
    <mergeCell ref="I630:J630"/>
    <mergeCell ref="K630:L630"/>
    <mergeCell ref="M630:N630"/>
    <mergeCell ref="C636:D636"/>
    <mergeCell ref="E636:F636"/>
    <mergeCell ref="G636:H636"/>
    <mergeCell ref="I636:J636"/>
    <mergeCell ref="K636:L636"/>
    <mergeCell ref="M636:N636"/>
    <mergeCell ref="C635:D635"/>
    <mergeCell ref="E635:F635"/>
    <mergeCell ref="G635:H635"/>
    <mergeCell ref="I635:J635"/>
    <mergeCell ref="K635:L635"/>
    <mergeCell ref="M635:N635"/>
    <mergeCell ref="C633:D633"/>
    <mergeCell ref="E633:F633"/>
    <mergeCell ref="G633:H633"/>
    <mergeCell ref="I633:J633"/>
    <mergeCell ref="K633:L633"/>
    <mergeCell ref="M633:N633"/>
    <mergeCell ref="A650:A652"/>
    <mergeCell ref="B650:B652"/>
    <mergeCell ref="C650:D652"/>
    <mergeCell ref="E650:J650"/>
    <mergeCell ref="K650:L652"/>
    <mergeCell ref="M650:N652"/>
    <mergeCell ref="C647:D647"/>
    <mergeCell ref="E647:F647"/>
    <mergeCell ref="G647:H647"/>
    <mergeCell ref="I647:J647"/>
    <mergeCell ref="K647:L647"/>
    <mergeCell ref="M647:N647"/>
    <mergeCell ref="C637:D637"/>
    <mergeCell ref="E637:F637"/>
    <mergeCell ref="G637:H637"/>
    <mergeCell ref="I637:J637"/>
    <mergeCell ref="K637:L637"/>
    <mergeCell ref="M637:N637"/>
    <mergeCell ref="C655:D655"/>
    <mergeCell ref="E655:F655"/>
    <mergeCell ref="G655:H655"/>
    <mergeCell ref="I655:J655"/>
    <mergeCell ref="K655:L655"/>
    <mergeCell ref="M655:N655"/>
    <mergeCell ref="C654:D654"/>
    <mergeCell ref="E654:F654"/>
    <mergeCell ref="G654:H654"/>
    <mergeCell ref="I654:J654"/>
    <mergeCell ref="K654:L654"/>
    <mergeCell ref="M654:N654"/>
    <mergeCell ref="O650:O652"/>
    <mergeCell ref="E651:F652"/>
    <mergeCell ref="G651:H652"/>
    <mergeCell ref="I651:J652"/>
    <mergeCell ref="C653:D653"/>
    <mergeCell ref="E653:F653"/>
    <mergeCell ref="G653:H653"/>
    <mergeCell ref="I653:J653"/>
    <mergeCell ref="K653:L653"/>
    <mergeCell ref="M653:N653"/>
    <mergeCell ref="C658:D658"/>
    <mergeCell ref="E658:F658"/>
    <mergeCell ref="G658:H658"/>
    <mergeCell ref="I658:J658"/>
    <mergeCell ref="K658:L658"/>
    <mergeCell ref="M658:N658"/>
    <mergeCell ref="C657:D657"/>
    <mergeCell ref="E657:F657"/>
    <mergeCell ref="G657:H657"/>
    <mergeCell ref="I657:J657"/>
    <mergeCell ref="K657:L657"/>
    <mergeCell ref="M657:N657"/>
    <mergeCell ref="C656:D656"/>
    <mergeCell ref="E656:F656"/>
    <mergeCell ref="G656:H656"/>
    <mergeCell ref="I656:J656"/>
    <mergeCell ref="K656:L656"/>
    <mergeCell ref="M656:N656"/>
    <mergeCell ref="C661:D661"/>
    <mergeCell ref="E661:F661"/>
    <mergeCell ref="G661:H661"/>
    <mergeCell ref="I661:J661"/>
    <mergeCell ref="K661:L661"/>
    <mergeCell ref="M661:N661"/>
    <mergeCell ref="C660:D660"/>
    <mergeCell ref="E660:F660"/>
    <mergeCell ref="G660:H660"/>
    <mergeCell ref="I660:J660"/>
    <mergeCell ref="K660:L660"/>
    <mergeCell ref="M660:N660"/>
    <mergeCell ref="C659:D659"/>
    <mergeCell ref="E659:F659"/>
    <mergeCell ref="G659:H659"/>
    <mergeCell ref="I659:J659"/>
    <mergeCell ref="K659:L659"/>
    <mergeCell ref="M659:N659"/>
    <mergeCell ref="C664:D664"/>
    <mergeCell ref="E664:F664"/>
    <mergeCell ref="G664:H664"/>
    <mergeCell ref="I664:J664"/>
    <mergeCell ref="K664:L664"/>
    <mergeCell ref="M664:N664"/>
    <mergeCell ref="C663:D663"/>
    <mergeCell ref="E663:F663"/>
    <mergeCell ref="G663:H663"/>
    <mergeCell ref="I663:J663"/>
    <mergeCell ref="K663:L663"/>
    <mergeCell ref="M663:N663"/>
    <mergeCell ref="C662:D662"/>
    <mergeCell ref="E662:F662"/>
    <mergeCell ref="G662:H662"/>
    <mergeCell ref="I662:J662"/>
    <mergeCell ref="K662:L662"/>
    <mergeCell ref="M662:N662"/>
    <mergeCell ref="C667:D667"/>
    <mergeCell ref="E667:F667"/>
    <mergeCell ref="G667:H667"/>
    <mergeCell ref="I667:J667"/>
    <mergeCell ref="K667:L667"/>
    <mergeCell ref="M667:N667"/>
    <mergeCell ref="C666:D666"/>
    <mergeCell ref="E666:F666"/>
    <mergeCell ref="G666:H666"/>
    <mergeCell ref="I666:J666"/>
    <mergeCell ref="K666:L666"/>
    <mergeCell ref="M666:N666"/>
    <mergeCell ref="C665:D665"/>
    <mergeCell ref="E665:F665"/>
    <mergeCell ref="G665:H665"/>
    <mergeCell ref="I665:J665"/>
    <mergeCell ref="K665:L665"/>
    <mergeCell ref="M665:N665"/>
    <mergeCell ref="C670:D670"/>
    <mergeCell ref="E670:F670"/>
    <mergeCell ref="G670:H670"/>
    <mergeCell ref="I670:J670"/>
    <mergeCell ref="K670:L670"/>
    <mergeCell ref="M670:N670"/>
    <mergeCell ref="C669:D669"/>
    <mergeCell ref="E669:F669"/>
    <mergeCell ref="G669:H669"/>
    <mergeCell ref="I669:J669"/>
    <mergeCell ref="K669:L669"/>
    <mergeCell ref="M669:N669"/>
    <mergeCell ref="C668:D668"/>
    <mergeCell ref="E668:F668"/>
    <mergeCell ref="G668:H668"/>
    <mergeCell ref="I668:J668"/>
    <mergeCell ref="K668:L668"/>
    <mergeCell ref="M668:N668"/>
    <mergeCell ref="C673:D673"/>
    <mergeCell ref="E673:F673"/>
    <mergeCell ref="G673:H673"/>
    <mergeCell ref="I673:J673"/>
    <mergeCell ref="K673:L673"/>
    <mergeCell ref="M673:N673"/>
    <mergeCell ref="C672:D672"/>
    <mergeCell ref="E672:F672"/>
    <mergeCell ref="G672:H672"/>
    <mergeCell ref="I672:J672"/>
    <mergeCell ref="K672:L672"/>
    <mergeCell ref="M672:N672"/>
    <mergeCell ref="C671:D671"/>
    <mergeCell ref="E671:F671"/>
    <mergeCell ref="G671:H671"/>
    <mergeCell ref="I671:J671"/>
    <mergeCell ref="K671:L671"/>
    <mergeCell ref="M671:N671"/>
    <mergeCell ref="C676:D676"/>
    <mergeCell ref="E676:F676"/>
    <mergeCell ref="G676:H676"/>
    <mergeCell ref="I676:J676"/>
    <mergeCell ref="K676:L676"/>
    <mergeCell ref="M676:N676"/>
    <mergeCell ref="C675:D675"/>
    <mergeCell ref="E675:F675"/>
    <mergeCell ref="G675:H675"/>
    <mergeCell ref="I675:J675"/>
    <mergeCell ref="K675:L675"/>
    <mergeCell ref="M675:N675"/>
    <mergeCell ref="C674:D674"/>
    <mergeCell ref="E674:F674"/>
    <mergeCell ref="G674:H674"/>
    <mergeCell ref="I674:J674"/>
    <mergeCell ref="K674:L674"/>
    <mergeCell ref="M674:N674"/>
    <mergeCell ref="C679:D679"/>
    <mergeCell ref="E679:F679"/>
    <mergeCell ref="G679:H679"/>
    <mergeCell ref="I679:J679"/>
    <mergeCell ref="K679:L679"/>
    <mergeCell ref="M679:N679"/>
    <mergeCell ref="C678:D678"/>
    <mergeCell ref="E678:F678"/>
    <mergeCell ref="G678:H678"/>
    <mergeCell ref="I678:J678"/>
    <mergeCell ref="K678:L678"/>
    <mergeCell ref="M678:N678"/>
    <mergeCell ref="C677:D677"/>
    <mergeCell ref="E677:F677"/>
    <mergeCell ref="G677:H677"/>
    <mergeCell ref="I677:J677"/>
    <mergeCell ref="K677:L677"/>
    <mergeCell ref="M677:N677"/>
    <mergeCell ref="O690:O692"/>
    <mergeCell ref="E691:F692"/>
    <mergeCell ref="G691:H692"/>
    <mergeCell ref="I691:J692"/>
    <mergeCell ref="C693:D693"/>
    <mergeCell ref="E693:F693"/>
    <mergeCell ref="G693:H693"/>
    <mergeCell ref="I693:J693"/>
    <mergeCell ref="K693:L693"/>
    <mergeCell ref="M693:N693"/>
    <mergeCell ref="A690:A692"/>
    <mergeCell ref="B690:B692"/>
    <mergeCell ref="C690:D692"/>
    <mergeCell ref="E690:J690"/>
    <mergeCell ref="K690:L692"/>
    <mergeCell ref="M690:N692"/>
    <mergeCell ref="C680:D680"/>
    <mergeCell ref="E680:F680"/>
    <mergeCell ref="G680:H680"/>
    <mergeCell ref="I680:J680"/>
    <mergeCell ref="K680:L680"/>
    <mergeCell ref="M680:N680"/>
    <mergeCell ref="C696:D696"/>
    <mergeCell ref="E696:F696"/>
    <mergeCell ref="G696:H696"/>
    <mergeCell ref="I696:J696"/>
    <mergeCell ref="K696:L696"/>
    <mergeCell ref="M696:N696"/>
    <mergeCell ref="C695:D695"/>
    <mergeCell ref="E695:F695"/>
    <mergeCell ref="G695:H695"/>
    <mergeCell ref="I695:J695"/>
    <mergeCell ref="K695:L695"/>
    <mergeCell ref="M695:N695"/>
    <mergeCell ref="C694:D694"/>
    <mergeCell ref="E694:F694"/>
    <mergeCell ref="G694:H694"/>
    <mergeCell ref="I694:J694"/>
    <mergeCell ref="K694:L694"/>
    <mergeCell ref="M694:N694"/>
    <mergeCell ref="C699:D699"/>
    <mergeCell ref="E699:F699"/>
    <mergeCell ref="G699:H699"/>
    <mergeCell ref="I699:J699"/>
    <mergeCell ref="K699:L699"/>
    <mergeCell ref="M699:N699"/>
    <mergeCell ref="C698:D698"/>
    <mergeCell ref="E698:F698"/>
    <mergeCell ref="G698:H698"/>
    <mergeCell ref="I698:J698"/>
    <mergeCell ref="K698:L698"/>
    <mergeCell ref="M698:N698"/>
    <mergeCell ref="C697:D697"/>
    <mergeCell ref="E697:F697"/>
    <mergeCell ref="G697:H697"/>
    <mergeCell ref="I697:J697"/>
    <mergeCell ref="K697:L697"/>
    <mergeCell ref="M697:N697"/>
    <mergeCell ref="C702:D702"/>
    <mergeCell ref="E702:F702"/>
    <mergeCell ref="G702:H702"/>
    <mergeCell ref="I702:J702"/>
    <mergeCell ref="K702:L702"/>
    <mergeCell ref="M702:N702"/>
    <mergeCell ref="C701:D701"/>
    <mergeCell ref="E701:F701"/>
    <mergeCell ref="G701:H701"/>
    <mergeCell ref="I701:J701"/>
    <mergeCell ref="K701:L701"/>
    <mergeCell ref="M701:N701"/>
    <mergeCell ref="C700:D700"/>
    <mergeCell ref="E700:F700"/>
    <mergeCell ref="G700:H700"/>
    <mergeCell ref="I700:J700"/>
    <mergeCell ref="K700:L700"/>
    <mergeCell ref="M700:N700"/>
    <mergeCell ref="C705:D705"/>
    <mergeCell ref="E705:F705"/>
    <mergeCell ref="G705:H705"/>
    <mergeCell ref="I705:J705"/>
    <mergeCell ref="K705:L705"/>
    <mergeCell ref="M705:N705"/>
    <mergeCell ref="C704:D704"/>
    <mergeCell ref="E704:F704"/>
    <mergeCell ref="G704:H704"/>
    <mergeCell ref="I704:J704"/>
    <mergeCell ref="K704:L704"/>
    <mergeCell ref="M704:N704"/>
    <mergeCell ref="C703:D703"/>
    <mergeCell ref="E703:F703"/>
    <mergeCell ref="G703:H703"/>
    <mergeCell ref="I703:J703"/>
    <mergeCell ref="K703:L703"/>
    <mergeCell ref="M703:N703"/>
    <mergeCell ref="C708:D708"/>
    <mergeCell ref="E708:F708"/>
    <mergeCell ref="G708:H708"/>
    <mergeCell ref="I708:J708"/>
    <mergeCell ref="K708:L708"/>
    <mergeCell ref="M708:N708"/>
    <mergeCell ref="C707:D707"/>
    <mergeCell ref="E707:F707"/>
    <mergeCell ref="G707:H707"/>
    <mergeCell ref="I707:J707"/>
    <mergeCell ref="K707:L707"/>
    <mergeCell ref="M707:N707"/>
    <mergeCell ref="C706:D706"/>
    <mergeCell ref="E706:F706"/>
    <mergeCell ref="G706:H706"/>
    <mergeCell ref="I706:J706"/>
    <mergeCell ref="K706:L706"/>
    <mergeCell ref="M706:N706"/>
    <mergeCell ref="C711:D711"/>
    <mergeCell ref="E711:F711"/>
    <mergeCell ref="G711:H711"/>
    <mergeCell ref="I711:J711"/>
    <mergeCell ref="K711:L711"/>
    <mergeCell ref="M711:N711"/>
    <mergeCell ref="C710:D710"/>
    <mergeCell ref="E710:F710"/>
    <mergeCell ref="G710:H710"/>
    <mergeCell ref="I710:J710"/>
    <mergeCell ref="K710:L710"/>
    <mergeCell ref="M710:N710"/>
    <mergeCell ref="C709:D709"/>
    <mergeCell ref="E709:F709"/>
    <mergeCell ref="G709:H709"/>
    <mergeCell ref="I709:J709"/>
    <mergeCell ref="K709:L709"/>
    <mergeCell ref="M709:N709"/>
    <mergeCell ref="C714:D714"/>
    <mergeCell ref="E714:F714"/>
    <mergeCell ref="G714:H714"/>
    <mergeCell ref="I714:J714"/>
    <mergeCell ref="K714:L714"/>
    <mergeCell ref="M714:N714"/>
    <mergeCell ref="C713:D713"/>
    <mergeCell ref="E713:F713"/>
    <mergeCell ref="G713:H713"/>
    <mergeCell ref="I713:J713"/>
    <mergeCell ref="K713:L713"/>
    <mergeCell ref="M713:N713"/>
    <mergeCell ref="C712:D712"/>
    <mergeCell ref="E712:F712"/>
    <mergeCell ref="G712:H712"/>
    <mergeCell ref="I712:J712"/>
    <mergeCell ref="K712:L712"/>
    <mergeCell ref="M712:N712"/>
    <mergeCell ref="C718:D718"/>
    <mergeCell ref="E718:F718"/>
    <mergeCell ref="G718:H718"/>
    <mergeCell ref="I718:J718"/>
    <mergeCell ref="K718:L718"/>
    <mergeCell ref="M718:N718"/>
    <mergeCell ref="C717:D717"/>
    <mergeCell ref="E717:F717"/>
    <mergeCell ref="G717:H717"/>
    <mergeCell ref="I717:J717"/>
    <mergeCell ref="K717:L717"/>
    <mergeCell ref="M717:N717"/>
    <mergeCell ref="C715:D715"/>
    <mergeCell ref="E715:F715"/>
    <mergeCell ref="G715:H715"/>
    <mergeCell ref="I715:J715"/>
    <mergeCell ref="K715:L715"/>
    <mergeCell ref="M715:N715"/>
    <mergeCell ref="C716:D716"/>
    <mergeCell ref="E716:F716"/>
    <mergeCell ref="G716:H716"/>
    <mergeCell ref="I716:J716"/>
    <mergeCell ref="K716:L716"/>
    <mergeCell ref="M716:N716"/>
    <mergeCell ref="O731:O733"/>
    <mergeCell ref="E732:F733"/>
    <mergeCell ref="G732:H733"/>
    <mergeCell ref="I732:J733"/>
    <mergeCell ref="C734:D734"/>
    <mergeCell ref="E734:F734"/>
    <mergeCell ref="G734:H734"/>
    <mergeCell ref="I734:J734"/>
    <mergeCell ref="K734:L734"/>
    <mergeCell ref="M734:N734"/>
    <mergeCell ref="A731:A733"/>
    <mergeCell ref="B731:B733"/>
    <mergeCell ref="C731:D733"/>
    <mergeCell ref="E731:J731"/>
    <mergeCell ref="K731:L733"/>
    <mergeCell ref="M731:N733"/>
    <mergeCell ref="C719:D719"/>
    <mergeCell ref="E719:F719"/>
    <mergeCell ref="G719:H719"/>
    <mergeCell ref="I719:J719"/>
    <mergeCell ref="K719:L719"/>
    <mergeCell ref="M719:N719"/>
    <mergeCell ref="C737:D737"/>
    <mergeCell ref="E737:F737"/>
    <mergeCell ref="G737:H737"/>
    <mergeCell ref="I737:J737"/>
    <mergeCell ref="K737:L737"/>
    <mergeCell ref="M737:N737"/>
    <mergeCell ref="C736:D736"/>
    <mergeCell ref="E736:F736"/>
    <mergeCell ref="G736:H736"/>
    <mergeCell ref="I736:J736"/>
    <mergeCell ref="K736:L736"/>
    <mergeCell ref="M736:N736"/>
    <mergeCell ref="C735:D735"/>
    <mergeCell ref="E735:F735"/>
    <mergeCell ref="G735:H735"/>
    <mergeCell ref="I735:J735"/>
    <mergeCell ref="K735:L735"/>
    <mergeCell ref="M735:N735"/>
    <mergeCell ref="C740:D740"/>
    <mergeCell ref="E740:F740"/>
    <mergeCell ref="G740:H740"/>
    <mergeCell ref="I740:J740"/>
    <mergeCell ref="K740:L740"/>
    <mergeCell ref="M740:N740"/>
    <mergeCell ref="C739:D739"/>
    <mergeCell ref="E739:F739"/>
    <mergeCell ref="G739:H739"/>
    <mergeCell ref="I739:J739"/>
    <mergeCell ref="K739:L739"/>
    <mergeCell ref="M739:N739"/>
    <mergeCell ref="C738:D738"/>
    <mergeCell ref="E738:F738"/>
    <mergeCell ref="G738:H738"/>
    <mergeCell ref="I738:J738"/>
    <mergeCell ref="K738:L738"/>
    <mergeCell ref="M738:N738"/>
    <mergeCell ref="C743:D743"/>
    <mergeCell ref="E743:F743"/>
    <mergeCell ref="G743:H743"/>
    <mergeCell ref="I743:J743"/>
    <mergeCell ref="K743:L743"/>
    <mergeCell ref="M743:N743"/>
    <mergeCell ref="C742:D742"/>
    <mergeCell ref="E742:F742"/>
    <mergeCell ref="G742:H742"/>
    <mergeCell ref="I742:J742"/>
    <mergeCell ref="K742:L742"/>
    <mergeCell ref="M742:N742"/>
    <mergeCell ref="C741:D741"/>
    <mergeCell ref="E741:F741"/>
    <mergeCell ref="G741:H741"/>
    <mergeCell ref="I741:J741"/>
    <mergeCell ref="K741:L741"/>
    <mergeCell ref="M741:N741"/>
    <mergeCell ref="C746:D746"/>
    <mergeCell ref="E746:F746"/>
    <mergeCell ref="G746:H746"/>
    <mergeCell ref="I746:J746"/>
    <mergeCell ref="K746:L746"/>
    <mergeCell ref="M746:N746"/>
    <mergeCell ref="C745:D745"/>
    <mergeCell ref="E745:F745"/>
    <mergeCell ref="G745:H745"/>
    <mergeCell ref="I745:J745"/>
    <mergeCell ref="K745:L745"/>
    <mergeCell ref="M745:N745"/>
    <mergeCell ref="C744:D744"/>
    <mergeCell ref="E744:F744"/>
    <mergeCell ref="G744:H744"/>
    <mergeCell ref="I744:J744"/>
    <mergeCell ref="K744:L744"/>
    <mergeCell ref="M744:N744"/>
    <mergeCell ref="C749:D749"/>
    <mergeCell ref="E749:F749"/>
    <mergeCell ref="G749:H749"/>
    <mergeCell ref="I749:J749"/>
    <mergeCell ref="K749:L749"/>
    <mergeCell ref="M749:N749"/>
    <mergeCell ref="C748:D748"/>
    <mergeCell ref="E748:F748"/>
    <mergeCell ref="G748:H748"/>
    <mergeCell ref="I748:J748"/>
    <mergeCell ref="K748:L748"/>
    <mergeCell ref="M748:N748"/>
    <mergeCell ref="C747:D747"/>
    <mergeCell ref="E747:F747"/>
    <mergeCell ref="G747:H747"/>
    <mergeCell ref="I747:J747"/>
    <mergeCell ref="K747:L747"/>
    <mergeCell ref="M747:N747"/>
    <mergeCell ref="C752:D752"/>
    <mergeCell ref="E752:F752"/>
    <mergeCell ref="G752:H752"/>
    <mergeCell ref="I752:J752"/>
    <mergeCell ref="K752:L752"/>
    <mergeCell ref="M752:N752"/>
    <mergeCell ref="C751:D751"/>
    <mergeCell ref="E751:F751"/>
    <mergeCell ref="G751:H751"/>
    <mergeCell ref="I751:J751"/>
    <mergeCell ref="K751:L751"/>
    <mergeCell ref="M751:N751"/>
    <mergeCell ref="C750:D750"/>
    <mergeCell ref="E750:F750"/>
    <mergeCell ref="G750:H750"/>
    <mergeCell ref="I750:J750"/>
    <mergeCell ref="K750:L750"/>
    <mergeCell ref="M750:N750"/>
    <mergeCell ref="C755:D755"/>
    <mergeCell ref="E755:F755"/>
    <mergeCell ref="G755:H755"/>
    <mergeCell ref="I755:J755"/>
    <mergeCell ref="K755:L755"/>
    <mergeCell ref="M755:N755"/>
    <mergeCell ref="C754:D754"/>
    <mergeCell ref="E754:F754"/>
    <mergeCell ref="G754:H754"/>
    <mergeCell ref="I754:J754"/>
    <mergeCell ref="K754:L754"/>
    <mergeCell ref="M754:N754"/>
    <mergeCell ref="C753:D753"/>
    <mergeCell ref="E753:F753"/>
    <mergeCell ref="G753:H753"/>
    <mergeCell ref="I753:J753"/>
    <mergeCell ref="K753:L753"/>
    <mergeCell ref="M753:N753"/>
    <mergeCell ref="C758:D758"/>
    <mergeCell ref="E758:F758"/>
    <mergeCell ref="G758:H758"/>
    <mergeCell ref="I758:J758"/>
    <mergeCell ref="K758:L758"/>
    <mergeCell ref="M758:N758"/>
    <mergeCell ref="C757:D757"/>
    <mergeCell ref="E757:F757"/>
    <mergeCell ref="G757:H757"/>
    <mergeCell ref="I757:J757"/>
    <mergeCell ref="K757:L757"/>
    <mergeCell ref="M757:N757"/>
    <mergeCell ref="C756:D756"/>
    <mergeCell ref="E756:F756"/>
    <mergeCell ref="G756:H756"/>
    <mergeCell ref="I756:J756"/>
    <mergeCell ref="K756:L756"/>
    <mergeCell ref="M756:N756"/>
    <mergeCell ref="C761:D761"/>
    <mergeCell ref="E761:F761"/>
    <mergeCell ref="G761:H761"/>
    <mergeCell ref="I761:J761"/>
    <mergeCell ref="K761:L761"/>
    <mergeCell ref="M761:N761"/>
    <mergeCell ref="C760:D760"/>
    <mergeCell ref="E760:F760"/>
    <mergeCell ref="G760:H760"/>
    <mergeCell ref="I760:J760"/>
    <mergeCell ref="K760:L760"/>
    <mergeCell ref="M760:N760"/>
    <mergeCell ref="C759:D759"/>
    <mergeCell ref="E759:F759"/>
    <mergeCell ref="G759:H759"/>
    <mergeCell ref="I759:J759"/>
    <mergeCell ref="K759:L759"/>
    <mergeCell ref="M759:N759"/>
    <mergeCell ref="C775:D775"/>
    <mergeCell ref="E775:F775"/>
    <mergeCell ref="G775:H775"/>
    <mergeCell ref="I775:J775"/>
    <mergeCell ref="K775:L775"/>
    <mergeCell ref="M775:N775"/>
    <mergeCell ref="O771:O773"/>
    <mergeCell ref="E772:F773"/>
    <mergeCell ref="G772:H773"/>
    <mergeCell ref="I772:J773"/>
    <mergeCell ref="C774:D774"/>
    <mergeCell ref="E774:F774"/>
    <mergeCell ref="G774:H774"/>
    <mergeCell ref="I774:J774"/>
    <mergeCell ref="K774:L774"/>
    <mergeCell ref="M774:N774"/>
    <mergeCell ref="A771:A773"/>
    <mergeCell ref="B771:B773"/>
    <mergeCell ref="C771:D773"/>
    <mergeCell ref="E771:J771"/>
    <mergeCell ref="K771:L773"/>
    <mergeCell ref="M771:N773"/>
    <mergeCell ref="C778:D778"/>
    <mergeCell ref="E778:F778"/>
    <mergeCell ref="G778:H778"/>
    <mergeCell ref="I778:J778"/>
    <mergeCell ref="K778:L778"/>
    <mergeCell ref="M778:N778"/>
    <mergeCell ref="C777:D777"/>
    <mergeCell ref="E777:F777"/>
    <mergeCell ref="G777:H777"/>
    <mergeCell ref="I777:J777"/>
    <mergeCell ref="K777:L777"/>
    <mergeCell ref="M777:N777"/>
    <mergeCell ref="C776:D776"/>
    <mergeCell ref="E776:F776"/>
    <mergeCell ref="G776:H776"/>
    <mergeCell ref="I776:J776"/>
    <mergeCell ref="K776:L776"/>
    <mergeCell ref="M776:N776"/>
    <mergeCell ref="C781:D781"/>
    <mergeCell ref="E781:F781"/>
    <mergeCell ref="G781:H781"/>
    <mergeCell ref="I781:J781"/>
    <mergeCell ref="K781:L781"/>
    <mergeCell ref="M781:N781"/>
    <mergeCell ref="C780:D780"/>
    <mergeCell ref="E780:F780"/>
    <mergeCell ref="G780:H780"/>
    <mergeCell ref="I780:J780"/>
    <mergeCell ref="K780:L780"/>
    <mergeCell ref="M780:N780"/>
    <mergeCell ref="C779:D779"/>
    <mergeCell ref="E779:F779"/>
    <mergeCell ref="G779:H779"/>
    <mergeCell ref="I779:J779"/>
    <mergeCell ref="K779:L779"/>
    <mergeCell ref="M779:N779"/>
    <mergeCell ref="C784:D784"/>
    <mergeCell ref="E784:F784"/>
    <mergeCell ref="G784:H784"/>
    <mergeCell ref="I784:J784"/>
    <mergeCell ref="K784:L784"/>
    <mergeCell ref="M784:N784"/>
    <mergeCell ref="C783:D783"/>
    <mergeCell ref="E783:F783"/>
    <mergeCell ref="G783:H783"/>
    <mergeCell ref="I783:J783"/>
    <mergeCell ref="K783:L783"/>
    <mergeCell ref="M783:N783"/>
    <mergeCell ref="C782:D782"/>
    <mergeCell ref="E782:F782"/>
    <mergeCell ref="G782:H782"/>
    <mergeCell ref="I782:J782"/>
    <mergeCell ref="K782:L782"/>
    <mergeCell ref="M782:N782"/>
    <mergeCell ref="C787:D787"/>
    <mergeCell ref="E787:F787"/>
    <mergeCell ref="G787:H787"/>
    <mergeCell ref="I787:J787"/>
    <mergeCell ref="K787:L787"/>
    <mergeCell ref="M787:N787"/>
    <mergeCell ref="C786:D786"/>
    <mergeCell ref="E786:F786"/>
    <mergeCell ref="G786:H786"/>
    <mergeCell ref="I786:J786"/>
    <mergeCell ref="K786:L786"/>
    <mergeCell ref="M786:N786"/>
    <mergeCell ref="C785:D785"/>
    <mergeCell ref="E785:F785"/>
    <mergeCell ref="G785:H785"/>
    <mergeCell ref="I785:J785"/>
    <mergeCell ref="K785:L785"/>
    <mergeCell ref="M785:N785"/>
    <mergeCell ref="C790:D790"/>
    <mergeCell ref="E790:F790"/>
    <mergeCell ref="G790:H790"/>
    <mergeCell ref="I790:J790"/>
    <mergeCell ref="K790:L790"/>
    <mergeCell ref="M790:N790"/>
    <mergeCell ref="C789:D789"/>
    <mergeCell ref="E789:F789"/>
    <mergeCell ref="G789:H789"/>
    <mergeCell ref="I789:J789"/>
    <mergeCell ref="K789:L789"/>
    <mergeCell ref="M789:N789"/>
    <mergeCell ref="C788:D788"/>
    <mergeCell ref="E788:F788"/>
    <mergeCell ref="G788:H788"/>
    <mergeCell ref="I788:J788"/>
    <mergeCell ref="K788:L788"/>
    <mergeCell ref="M788:N788"/>
    <mergeCell ref="C793:D793"/>
    <mergeCell ref="E793:F793"/>
    <mergeCell ref="G793:H793"/>
    <mergeCell ref="I793:J793"/>
    <mergeCell ref="K793:L793"/>
    <mergeCell ref="M793:N793"/>
    <mergeCell ref="C792:D792"/>
    <mergeCell ref="E792:F792"/>
    <mergeCell ref="G792:H792"/>
    <mergeCell ref="I792:J792"/>
    <mergeCell ref="K792:L792"/>
    <mergeCell ref="M792:N792"/>
    <mergeCell ref="C791:D791"/>
    <mergeCell ref="E791:F791"/>
    <mergeCell ref="G791:H791"/>
    <mergeCell ref="I791:J791"/>
    <mergeCell ref="K791:L791"/>
    <mergeCell ref="M791:N791"/>
    <mergeCell ref="C796:D796"/>
    <mergeCell ref="E796:F796"/>
    <mergeCell ref="G796:H796"/>
    <mergeCell ref="I796:J796"/>
    <mergeCell ref="K796:L796"/>
    <mergeCell ref="M796:N796"/>
    <mergeCell ref="C795:D795"/>
    <mergeCell ref="E795:F795"/>
    <mergeCell ref="G795:H795"/>
    <mergeCell ref="I795:J795"/>
    <mergeCell ref="K795:L795"/>
    <mergeCell ref="M795:N795"/>
    <mergeCell ref="C794:D794"/>
    <mergeCell ref="E794:F794"/>
    <mergeCell ref="G794:H794"/>
    <mergeCell ref="I794:J794"/>
    <mergeCell ref="K794:L794"/>
    <mergeCell ref="M794:N794"/>
    <mergeCell ref="C800:D800"/>
    <mergeCell ref="E800:F800"/>
    <mergeCell ref="G800:H800"/>
    <mergeCell ref="I800:J800"/>
    <mergeCell ref="K800:L800"/>
    <mergeCell ref="M800:N800"/>
    <mergeCell ref="C799:D799"/>
    <mergeCell ref="E799:F799"/>
    <mergeCell ref="G799:H799"/>
    <mergeCell ref="I799:J799"/>
    <mergeCell ref="K799:L799"/>
    <mergeCell ref="M799:N799"/>
    <mergeCell ref="C798:D798"/>
    <mergeCell ref="E798:F798"/>
    <mergeCell ref="G798:H798"/>
    <mergeCell ref="I798:J798"/>
    <mergeCell ref="K798:L798"/>
    <mergeCell ref="M798:N798"/>
    <mergeCell ref="C803:D803"/>
    <mergeCell ref="E803:F803"/>
    <mergeCell ref="G803:H803"/>
    <mergeCell ref="I803:J803"/>
    <mergeCell ref="K803:L803"/>
    <mergeCell ref="M803:N803"/>
    <mergeCell ref="C802:D802"/>
    <mergeCell ref="E802:F802"/>
    <mergeCell ref="G802:H802"/>
    <mergeCell ref="I802:J802"/>
    <mergeCell ref="K802:L802"/>
    <mergeCell ref="M802:N802"/>
    <mergeCell ref="C801:D801"/>
    <mergeCell ref="E801:F801"/>
    <mergeCell ref="G801:H801"/>
    <mergeCell ref="I801:J801"/>
    <mergeCell ref="K801:L801"/>
    <mergeCell ref="M801:N801"/>
    <mergeCell ref="C115:D115"/>
    <mergeCell ref="E115:F115"/>
    <mergeCell ref="G115:H115"/>
    <mergeCell ref="I115:J115"/>
    <mergeCell ref="K115:L115"/>
    <mergeCell ref="M115:N115"/>
    <mergeCell ref="C192:D192"/>
    <mergeCell ref="E192:F192"/>
    <mergeCell ref="G192:H192"/>
    <mergeCell ref="I192:J192"/>
    <mergeCell ref="K192:L192"/>
    <mergeCell ref="M192:N192"/>
    <mergeCell ref="C231:D231"/>
    <mergeCell ref="E231:F231"/>
    <mergeCell ref="G231:H231"/>
    <mergeCell ref="I231:J231"/>
    <mergeCell ref="K231:L231"/>
    <mergeCell ref="M231:N231"/>
    <mergeCell ref="C229:D229"/>
    <mergeCell ref="E229:F229"/>
    <mergeCell ref="G229:H229"/>
    <mergeCell ref="I229:J229"/>
    <mergeCell ref="K229:L229"/>
    <mergeCell ref="M229:N229"/>
    <mergeCell ref="C228:D228"/>
    <mergeCell ref="E228:F228"/>
    <mergeCell ref="G228:H228"/>
    <mergeCell ref="I228:J228"/>
    <mergeCell ref="K228:L228"/>
    <mergeCell ref="M228:N228"/>
    <mergeCell ref="C227:D227"/>
    <mergeCell ref="E227:F227"/>
  </mergeCells>
  <pageMargins left="0.70866141732283472" right="0.70866141732283472" top="0.74803149606299213" bottom="0.74803149606299213" header="0.31496062992125984" footer="0.31496062992125984"/>
  <pageSetup paperSize="9" scale="6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2022-08-17T11:32:26Z</dcterms:modified>
</cp:coreProperties>
</file>